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/>
  <mc:AlternateContent xmlns:mc="http://schemas.openxmlformats.org/markup-compatibility/2006">
    <mc:Choice Requires="x15">
      <x15ac:absPath xmlns:x15ac="http://schemas.microsoft.com/office/spreadsheetml/2010/11/ac" url="C:\Users\LG\OneDrive\YouTube\YT_2017\YT_201708\ComplexIndexSumproduct_done\"/>
    </mc:Choice>
  </mc:AlternateContent>
  <bookViews>
    <workbookView xWindow="0" yWindow="0" windowWidth="20520" windowHeight="9465"/>
  </bookViews>
  <sheets>
    <sheet name="Notes" sheetId="2" r:id="rId1"/>
    <sheet name="Complex_Lookup_Before" sheetId="6" r:id="rId2"/>
    <sheet name="Complex_Lookup_After" sheetId="7" r:id="rId3"/>
    <sheet name="ComplexLookup_MM_Before" sheetId="9" r:id="rId4"/>
    <sheet name="ComplexLookup_ManyMatches" sheetId="8" r:id="rId5"/>
  </sheets>
  <definedNames>
    <definedName name="_xlcn.WorksheetConnection_T9A2C161" localSheetId="2" hidden="1">#REF!</definedName>
    <definedName name="_xlcn.WorksheetConnection_T9A2C161" localSheetId="4" hidden="1">#REF!</definedName>
    <definedName name="_xlcn.WorksheetConnection_T9A2C161" localSheetId="3" hidden="1">#REF!</definedName>
    <definedName name="_xlcn.WorksheetConnection_T9A2C161" hidden="1">#REF!</definedName>
    <definedName name="_xlnm.Print_Area" localSheetId="0">Notes!$B$4:$N$22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7" l="1"/>
  <c r="Q6" i="7"/>
  <c r="Q7" i="7"/>
  <c r="Q8" i="7"/>
  <c r="Q9" i="7"/>
  <c r="Q10" i="7"/>
  <c r="Q11" i="7"/>
  <c r="Q12" i="7"/>
  <c r="Q13" i="7"/>
  <c r="Q14" i="7"/>
  <c r="Q15" i="7"/>
  <c r="Q16" i="7"/>
  <c r="N6" i="7" l="1"/>
  <c r="N7" i="7"/>
  <c r="N8" i="7"/>
  <c r="N9" i="7"/>
  <c r="N10" i="7"/>
  <c r="N11" i="7"/>
  <c r="N12" i="7"/>
  <c r="N13" i="7"/>
  <c r="N14" i="7"/>
  <c r="N15" i="7"/>
  <c r="N16" i="7"/>
  <c r="N5" i="7"/>
  <c r="I5" i="7" l="1"/>
  <c r="M6" i="8" l="1" a="1"/>
  <c r="M6" i="8" s="1"/>
  <c r="M7" i="8" a="1"/>
  <c r="M7" i="8"/>
  <c r="M8" i="8" a="1"/>
  <c r="M8" i="8" s="1"/>
  <c r="M9" i="8" a="1"/>
  <c r="M9" i="8"/>
  <c r="M10" i="8" a="1"/>
  <c r="M10" i="8" s="1"/>
  <c r="M11" i="8" a="1"/>
  <c r="M11" i="8"/>
  <c r="M12" i="8" a="1"/>
  <c r="M12" i="8" s="1"/>
  <c r="M13" i="8" a="1"/>
  <c r="M13" i="8"/>
  <c r="M14" i="8" a="1"/>
  <c r="M14" i="8" s="1"/>
  <c r="M15" i="8" a="1"/>
  <c r="M15" i="8" s="1"/>
  <c r="M16" i="8" a="1"/>
  <c r="M16" i="8" s="1"/>
  <c r="M5" i="8" a="1"/>
  <c r="M5" i="8" s="1"/>
  <c r="K5" i="7" a="1"/>
  <c r="K5" i="7" s="1"/>
  <c r="K6" i="7" a="1"/>
  <c r="K6" i="7" s="1"/>
  <c r="K7" i="7" a="1"/>
  <c r="K7" i="7" s="1"/>
  <c r="K8" i="7" a="1"/>
  <c r="K8" i="7" s="1"/>
  <c r="K9" i="7" a="1"/>
  <c r="K9" i="7" s="1"/>
  <c r="K10" i="7" a="1"/>
  <c r="K10" i="7" s="1"/>
  <c r="K11" i="7" a="1"/>
  <c r="K11" i="7" s="1"/>
  <c r="K12" i="7" a="1"/>
  <c r="K12" i="7" s="1"/>
  <c r="K13" i="7" a="1"/>
  <c r="K13" i="7" s="1"/>
  <c r="K14" i="7" a="1"/>
  <c r="K14" i="7" s="1"/>
  <c r="K15" i="7" a="1"/>
  <c r="K15" i="7" s="1"/>
  <c r="K16" i="7" a="1"/>
  <c r="K16" i="7" s="1"/>
  <c r="K3" i="9" l="1"/>
  <c r="J3" i="9"/>
  <c r="G6" i="8" l="1"/>
  <c r="G7" i="8"/>
  <c r="G8" i="8"/>
  <c r="G9" i="8"/>
  <c r="I9" i="8" s="1"/>
  <c r="G10" i="8"/>
  <c r="G11" i="8"/>
  <c r="G12" i="8"/>
  <c r="G13" i="8"/>
  <c r="I13" i="8" s="1"/>
  <c r="G14" i="8"/>
  <c r="G15" i="8"/>
  <c r="G16" i="8"/>
  <c r="G5" i="8"/>
  <c r="J5" i="8" s="1"/>
  <c r="I6" i="8"/>
  <c r="J6" i="8"/>
  <c r="K6" i="8"/>
  <c r="I7" i="8"/>
  <c r="J7" i="8"/>
  <c r="K7" i="8"/>
  <c r="I8" i="8"/>
  <c r="J8" i="8"/>
  <c r="K8" i="8"/>
  <c r="I10" i="8"/>
  <c r="J10" i="8"/>
  <c r="K10" i="8"/>
  <c r="I11" i="8"/>
  <c r="J11" i="8"/>
  <c r="K11" i="8"/>
  <c r="I12" i="8"/>
  <c r="J12" i="8"/>
  <c r="K12" i="8"/>
  <c r="I14" i="8"/>
  <c r="J14" i="8"/>
  <c r="K14" i="8"/>
  <c r="I15" i="8"/>
  <c r="J15" i="8"/>
  <c r="K15" i="8"/>
  <c r="I16" i="8"/>
  <c r="J16" i="8"/>
  <c r="K16" i="8"/>
  <c r="K13" i="8" l="1"/>
  <c r="K9" i="8"/>
  <c r="I5" i="8"/>
  <c r="K5" i="8"/>
  <c r="J13" i="8"/>
  <c r="J9" i="8"/>
  <c r="I6" i="7"/>
  <c r="I7" i="7"/>
  <c r="I8" i="7"/>
  <c r="I9" i="7"/>
  <c r="I10" i="7"/>
  <c r="I11" i="7"/>
  <c r="I12" i="7"/>
  <c r="I13" i="7"/>
  <c r="I14" i="7"/>
  <c r="I15" i="7"/>
  <c r="I16" i="7"/>
</calcChain>
</file>

<file path=xl/sharedStrings.xml><?xml version="1.0" encoding="utf-8"?>
<sst xmlns="http://schemas.openxmlformats.org/spreadsheetml/2006/main" count="289" uniqueCount="73">
  <si>
    <t>Overview</t>
  </si>
  <si>
    <t>Sharing &amp; Learning</t>
  </si>
  <si>
    <t>Feel free to share this with anyone who can benefit!</t>
  </si>
  <si>
    <t>If you're interested to become better in Excel, check out my ONLINE COURSES.</t>
  </si>
  <si>
    <t>Visit my other free Excel Tutorials.</t>
  </si>
  <si>
    <t>Productivity</t>
  </si>
  <si>
    <t>Games</t>
  </si>
  <si>
    <t>Utility</t>
  </si>
  <si>
    <t>App</t>
  </si>
  <si>
    <t>Division</t>
  </si>
  <si>
    <t>Commuta</t>
  </si>
  <si>
    <t>Voltage</t>
  </si>
  <si>
    <t>Sleops</t>
  </si>
  <si>
    <t>Accord</t>
  </si>
  <si>
    <t>Inkly</t>
  </si>
  <si>
    <t>Fightrr</t>
  </si>
  <si>
    <t>Blend</t>
  </si>
  <si>
    <t>Infic</t>
  </si>
  <si>
    <t>Kind Ape</t>
  </si>
  <si>
    <t>Perino</t>
  </si>
  <si>
    <t>Misty Wash</t>
  </si>
  <si>
    <t>Five Labs</t>
  </si>
  <si>
    <t>Twistrr</t>
  </si>
  <si>
    <t>Twenty20</t>
  </si>
  <si>
    <t>Hackrr</t>
  </si>
  <si>
    <t>WenCaL</t>
  </si>
  <si>
    <t>Tanox</t>
  </si>
  <si>
    <t>Kryptis</t>
  </si>
  <si>
    <t>Minor Liar</t>
  </si>
  <si>
    <t>Flowrrr</t>
  </si>
  <si>
    <t/>
  </si>
  <si>
    <t>Mosquit</t>
  </si>
  <si>
    <t>Baden</t>
  </si>
  <si>
    <t>Motocyco</t>
  </si>
  <si>
    <t>Dasring</t>
  </si>
  <si>
    <t>Strex</t>
  </si>
  <si>
    <t>Arcade</t>
  </si>
  <si>
    <t>Pes</t>
  </si>
  <si>
    <t>Didactic</t>
  </si>
  <si>
    <t>Aviatrr</t>
  </si>
  <si>
    <t>Amplefio</t>
  </si>
  <si>
    <t>deRamblr</t>
  </si>
  <si>
    <t>Scrap</t>
  </si>
  <si>
    <t>Halotot</t>
  </si>
  <si>
    <t>Jellyfish</t>
  </si>
  <si>
    <t>Rehire</t>
  </si>
  <si>
    <t>Atmos</t>
  </si>
  <si>
    <t>Pet Feed</t>
  </si>
  <si>
    <t>Right App</t>
  </si>
  <si>
    <t>Mirrrr</t>
  </si>
  <si>
    <t>Silvrr</t>
  </si>
  <si>
    <t>Raw data set:</t>
  </si>
  <si>
    <t>Report Lookup:</t>
  </si>
  <si>
    <t>Division 1</t>
  </si>
  <si>
    <t>Division 2</t>
  </si>
  <si>
    <t>Complex Lookup: Find Header based on App -Multiple Divisions Per App</t>
  </si>
  <si>
    <t>Complex Lookup - Find Header based on Matrix Value - Unique data set</t>
  </si>
  <si>
    <t>Division 3</t>
  </si>
  <si>
    <t>Count</t>
  </si>
  <si>
    <t>Raw data set - none unique values</t>
  </si>
  <si>
    <t>Complex Lookup - Find Header based on Matrix Value - Multiple Divisions Per App</t>
  </si>
  <si>
    <t>INDEX &amp; SUMPRODUCT</t>
  </si>
  <si>
    <t>TEXTJOIN</t>
  </si>
  <si>
    <t>More Methods:</t>
  </si>
  <si>
    <t>Helper column using Countifs</t>
  </si>
  <si>
    <t>Power Query Method (super fast)</t>
  </si>
  <si>
    <t>Array CSE solution</t>
  </si>
  <si>
    <t>Helper column Solution</t>
  </si>
  <si>
    <t>Normalize Data using ALT D P</t>
  </si>
  <si>
    <t>Normalize using GET &amp; TRANSFORM</t>
  </si>
  <si>
    <t>Divisions</t>
  </si>
  <si>
    <t>Alternative IFNA MATCH</t>
  </si>
  <si>
    <t>Alternative INDEX &amp; FIND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</si>
</sst>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0" fillId="2" borderId="0" xfId="0" applyFill="1"/>
    <xf numFmtId="0" fontId="0" fillId="3" borderId="2" xfId="0" applyFill="1" applyBorder="1"/>
    <xf numFmtId="0" fontId="1" fillId="3" borderId="3" xfId="0" quotePrefix="1" applyFont="1" applyFill="1" applyBorder="1"/>
    <xf numFmtId="0" fontId="1" fillId="3" borderId="3" xfId="0" applyFont="1" applyFill="1" applyBorder="1"/>
    <xf numFmtId="0" fontId="0" fillId="3" borderId="3" xfId="0" applyFill="1" applyBorder="1"/>
    <xf numFmtId="0" fontId="2" fillId="3" borderId="3" xfId="1" applyFill="1" applyBorder="1"/>
    <xf numFmtId="0" fontId="0" fillId="3" borderId="4" xfId="0" applyFill="1" applyBorder="1"/>
    <xf numFmtId="0" fontId="0" fillId="3" borderId="0" xfId="0" applyFill="1"/>
    <xf numFmtId="14" fontId="0" fillId="0" borderId="0" xfId="0" applyNumberFormat="1"/>
    <xf numFmtId="0" fontId="1" fillId="0" borderId="1" xfId="0" applyFont="1" applyBorder="1" applyAlignment="1">
      <alignment horizontal="left" vertical="center"/>
    </xf>
    <xf numFmtId="0" fontId="0" fillId="0" borderId="1" xfId="0" applyBorder="1"/>
    <xf numFmtId="17" fontId="3" fillId="4" borderId="0" xfId="0" applyNumberFormat="1" applyFont="1" applyFill="1" applyAlignment="1">
      <alignment horizontal="center"/>
    </xf>
    <xf numFmtId="0" fontId="0" fillId="5" borderId="0" xfId="0" applyFill="1"/>
    <xf numFmtId="0" fontId="1" fillId="0" borderId="0" xfId="0" applyFont="1" applyBorder="1" applyAlignment="1">
      <alignment horizontal="left" vertical="center"/>
    </xf>
    <xf numFmtId="0" fontId="0" fillId="0" borderId="0" xfId="0" applyBorder="1"/>
    <xf numFmtId="14" fontId="0" fillId="0" borderId="0" xfId="0" applyNumberFormat="1" applyBorder="1"/>
    <xf numFmtId="14" fontId="0" fillId="0" borderId="1" xfId="0" applyNumberFormat="1" applyBorder="1"/>
    <xf numFmtId="0" fontId="0" fillId="6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xelplus.com/courses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www.xelplus.com" TargetMode="External"/><Relationship Id="rId4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hyperlink" Target="https://www.youtube.com/channel/UCJtUOos_MwJa_Ewii-R3cJA" TargetMode="External"/><Relationship Id="rId7" Type="http://schemas.openxmlformats.org/officeDocument/2006/relationships/hyperlink" Target="https://www.youtube.com/channel/UCZgOVykPoRbSZQfY9YysiRQ" TargetMode="External"/><Relationship Id="rId2" Type="http://schemas.openxmlformats.org/officeDocument/2006/relationships/image" Target="../media/image3.png"/><Relationship Id="rId1" Type="http://schemas.openxmlformats.org/officeDocument/2006/relationships/hyperlink" Target="https://www.youtube.com/channel/UCx_joCOEjU1KdTpPvu4baYA" TargetMode="External"/><Relationship Id="rId6" Type="http://schemas.openxmlformats.org/officeDocument/2006/relationships/image" Target="../media/image5.png"/><Relationship Id="rId11" Type="http://schemas.openxmlformats.org/officeDocument/2006/relationships/hyperlink" Target="https://youtu.be/OJLfPc9YlqE" TargetMode="External"/><Relationship Id="rId5" Type="http://schemas.openxmlformats.org/officeDocument/2006/relationships/hyperlink" Target="https://www.youtube.com/channel/UCpIZ6DYSw3iVEv5g6yGjq0w" TargetMode="External"/><Relationship Id="rId10" Type="http://schemas.openxmlformats.org/officeDocument/2006/relationships/hyperlink" Target="https://youtu.be/u4IcqcQP1FI" TargetMode="External"/><Relationship Id="rId4" Type="http://schemas.openxmlformats.org/officeDocument/2006/relationships/image" Target="../media/image4.png"/><Relationship Id="rId9" Type="http://schemas.openxmlformats.org/officeDocument/2006/relationships/hyperlink" Target="https://youtu.be/IwBYEXaOSOk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channel/UCJtUOos_MwJa_Ewii-R3cJA" TargetMode="External"/><Relationship Id="rId2" Type="http://schemas.openxmlformats.org/officeDocument/2006/relationships/image" Target="../media/image3.png"/><Relationship Id="rId1" Type="http://schemas.openxmlformats.org/officeDocument/2006/relationships/hyperlink" Target="https://www.youtube.com/channel/UCx_joCOEjU1KdTpPvu4baYA" TargetMode="External"/><Relationship Id="rId5" Type="http://schemas.openxmlformats.org/officeDocument/2006/relationships/hyperlink" Target="https://youtu.be/ULa7nQrMvoc" TargetMode="External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1</xdr:row>
      <xdr:rowOff>0</xdr:rowOff>
    </xdr:from>
    <xdr:ext cx="799258" cy="40543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F82880-B6BB-462D-A384-D42113883436}"/>
            </a:ext>
          </a:extLst>
        </xdr:cNvPr>
        <xdr:cNvSpPr txBox="1"/>
      </xdr:nvSpPr>
      <xdr:spPr>
        <a:xfrm>
          <a:off x="57150" y="180975"/>
          <a:ext cx="799258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2000" baseline="0">
              <a:solidFill>
                <a:schemeClr val="bg1">
                  <a:lumMod val="85000"/>
                </a:schemeClr>
              </a:solidFill>
            </a:rPr>
            <a:t>Notes</a:t>
          </a:r>
          <a:endParaRPr lang="en-GB" sz="2000">
            <a:solidFill>
              <a:schemeClr val="bg1">
                <a:lumMod val="85000"/>
              </a:schemeClr>
            </a:solidFill>
          </a:endParaRPr>
        </a:p>
      </xdr:txBody>
    </xdr:sp>
    <xdr:clientData/>
  </xdr:oneCellAnchor>
  <xdr:twoCellAnchor editAs="oneCell">
    <xdr:from>
      <xdr:col>11</xdr:col>
      <xdr:colOff>138112</xdr:colOff>
      <xdr:row>20</xdr:row>
      <xdr:rowOff>66675</xdr:rowOff>
    </xdr:from>
    <xdr:to>
      <xdr:col>13</xdr:col>
      <xdr:colOff>444336</xdr:colOff>
      <xdr:row>21</xdr:row>
      <xdr:rowOff>34819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34F0C4-ED9F-4C91-8DB6-683E493D5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4125" y="2333625"/>
          <a:ext cx="1611149" cy="149119"/>
        </a:xfrm>
        <a:prstGeom prst="rect">
          <a:avLst/>
        </a:prstGeom>
      </xdr:spPr>
    </xdr:pic>
    <xdr:clientData/>
  </xdr:twoCellAnchor>
  <xdr:twoCellAnchor editAs="oneCell">
    <xdr:from>
      <xdr:col>2</xdr:col>
      <xdr:colOff>42862</xdr:colOff>
      <xdr:row>7</xdr:row>
      <xdr:rowOff>176213</xdr:rowOff>
    </xdr:from>
    <xdr:to>
      <xdr:col>11</xdr:col>
      <xdr:colOff>533399</xdr:colOff>
      <xdr:row>15</xdr:row>
      <xdr:rowOff>176213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0115056-31F3-4B8C-985F-1B1A6757D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12" y="1490663"/>
          <a:ext cx="6362700" cy="1447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942978</xdr:colOff>
      <xdr:row>3</xdr:row>
      <xdr:rowOff>147637</xdr:rowOff>
    </xdr:from>
    <xdr:to>
      <xdr:col>11</xdr:col>
      <xdr:colOff>590416</xdr:colOff>
      <xdr:row>7</xdr:row>
      <xdr:rowOff>28437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964BE1-6794-404E-9CA1-9451D6F88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34403" y="928687"/>
          <a:ext cx="604700" cy="604700"/>
        </a:xfrm>
        <a:prstGeom prst="rect">
          <a:avLst/>
        </a:prstGeom>
      </xdr:spPr>
    </xdr:pic>
    <xdr:clientData/>
  </xdr:twoCellAnchor>
  <xdr:twoCellAnchor>
    <xdr:from>
      <xdr:col>11</xdr:col>
      <xdr:colOff>252412</xdr:colOff>
      <xdr:row>8</xdr:row>
      <xdr:rowOff>14287</xdr:rowOff>
    </xdr:from>
    <xdr:to>
      <xdr:col>12</xdr:col>
      <xdr:colOff>752476</xdr:colOff>
      <xdr:row>12</xdr:row>
      <xdr:rowOff>104775</xdr:rowOff>
    </xdr:to>
    <xdr:sp macro="" textlink="">
      <xdr:nvSpPr>
        <xdr:cNvPr id="3" name="Speech Bubble: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355BA8-25C2-4962-8B92-3C0DED4648FD}"/>
            </a:ext>
          </a:extLst>
        </xdr:cNvPr>
        <xdr:cNvSpPr/>
      </xdr:nvSpPr>
      <xdr:spPr>
        <a:xfrm>
          <a:off x="9444037" y="1700212"/>
          <a:ext cx="1681164" cy="814388"/>
        </a:xfrm>
        <a:prstGeom prst="wedgeRectCallout">
          <a:avLst>
            <a:gd name="adj1" fmla="val -46906"/>
            <a:gd name="adj2" fmla="val -66015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Amazing CSE</a:t>
          </a:r>
          <a:r>
            <a:rPr lang="en-US" sz="1100" baseline="0"/>
            <a:t> </a:t>
          </a:r>
          <a:r>
            <a:rPr lang="en-US" sz="1100"/>
            <a:t>solution from Bill Szysz on YouTube (requires Excel 2013 &amp;</a:t>
          </a:r>
          <a:r>
            <a:rPr lang="en-US" sz="1100" baseline="0"/>
            <a:t> above)</a:t>
          </a:r>
          <a:endParaRPr lang="en-US" sz="1100"/>
        </a:p>
      </xdr:txBody>
    </xdr:sp>
    <xdr:clientData/>
  </xdr:twoCellAnchor>
  <xdr:twoCellAnchor editAs="oneCell">
    <xdr:from>
      <xdr:col>5</xdr:col>
      <xdr:colOff>466723</xdr:colOff>
      <xdr:row>1</xdr:row>
      <xdr:rowOff>100521</xdr:rowOff>
    </xdr:from>
    <xdr:to>
      <xdr:col>6</xdr:col>
      <xdr:colOff>257040</xdr:colOff>
      <xdr:row>4</xdr:row>
      <xdr:rowOff>23651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2B6393D-1DD1-4FC3-B711-FF5EF9176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205286" y="457709"/>
          <a:ext cx="438017" cy="527967"/>
        </a:xfrm>
        <a:prstGeom prst="rect">
          <a:avLst/>
        </a:prstGeom>
      </xdr:spPr>
    </xdr:pic>
    <xdr:clientData/>
  </xdr:twoCellAnchor>
  <xdr:twoCellAnchor editAs="oneCell">
    <xdr:from>
      <xdr:col>6</xdr:col>
      <xdr:colOff>404811</xdr:colOff>
      <xdr:row>21</xdr:row>
      <xdr:rowOff>78602</xdr:rowOff>
    </xdr:from>
    <xdr:to>
      <xdr:col>7</xdr:col>
      <xdr:colOff>352297</xdr:colOff>
      <xdr:row>24</xdr:row>
      <xdr:rowOff>114175</xdr:rowOff>
    </xdr:to>
    <xdr:pic>
      <xdr:nvPicPr>
        <xdr:cNvPr id="5" name="Pictur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D9FF1F2-0310-496F-B138-BD0DAA788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791074" y="4117202"/>
          <a:ext cx="595186" cy="578498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123826</xdr:colOff>
      <xdr:row>18</xdr:row>
      <xdr:rowOff>58764</xdr:rowOff>
    </xdr:from>
    <xdr:to>
      <xdr:col>10</xdr:col>
      <xdr:colOff>661844</xdr:colOff>
      <xdr:row>21</xdr:row>
      <xdr:rowOff>9393</xdr:rowOff>
    </xdr:to>
    <xdr:pic>
      <xdr:nvPicPr>
        <xdr:cNvPr id="6" name="Picture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91CBF7D-83FC-4F47-AD14-FB3F12A8F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15251" y="3554439"/>
          <a:ext cx="538018" cy="493554"/>
        </a:xfrm>
        <a:prstGeom prst="rect">
          <a:avLst/>
        </a:prstGeom>
      </xdr:spPr>
    </xdr:pic>
    <xdr:clientData/>
  </xdr:twoCellAnchor>
  <xdr:twoCellAnchor>
    <xdr:from>
      <xdr:col>11</xdr:col>
      <xdr:colOff>428625</xdr:colOff>
      <xdr:row>17</xdr:row>
      <xdr:rowOff>42862</xdr:rowOff>
    </xdr:from>
    <xdr:to>
      <xdr:col>13</xdr:col>
      <xdr:colOff>276226</xdr:colOff>
      <xdr:row>20</xdr:row>
      <xdr:rowOff>104775</xdr:rowOff>
    </xdr:to>
    <xdr:sp macro="" textlink="">
      <xdr:nvSpPr>
        <xdr:cNvPr id="7" name="Speech Bubble: Rectangle 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9285387-DC8A-4D2A-A916-0ABE53376F2A}"/>
            </a:ext>
          </a:extLst>
        </xdr:cNvPr>
        <xdr:cNvSpPr/>
      </xdr:nvSpPr>
      <xdr:spPr>
        <a:xfrm>
          <a:off x="9620250" y="3357562"/>
          <a:ext cx="1833564" cy="604838"/>
        </a:xfrm>
        <a:prstGeom prst="wedgeRectCallout">
          <a:avLst>
            <a:gd name="adj1" fmla="val -86028"/>
            <a:gd name="adj2" fmla="val 52219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Great solution from Oz du Soleil from Excel on Fire. Click to watch</a:t>
          </a:r>
        </a:p>
      </xdr:txBody>
    </xdr:sp>
    <xdr:clientData/>
  </xdr:twoCellAnchor>
  <xdr:twoCellAnchor>
    <xdr:from>
      <xdr:col>4</xdr:col>
      <xdr:colOff>238124</xdr:colOff>
      <xdr:row>17</xdr:row>
      <xdr:rowOff>104776</xdr:rowOff>
    </xdr:from>
    <xdr:to>
      <xdr:col>6</xdr:col>
      <xdr:colOff>504823</xdr:colOff>
      <xdr:row>21</xdr:row>
      <xdr:rowOff>19050</xdr:rowOff>
    </xdr:to>
    <xdr:sp macro="" textlink="">
      <xdr:nvSpPr>
        <xdr:cNvPr id="8" name="Speech Bubble: Rectangle 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A52592E-4876-4E01-B357-97B056E71FBB}"/>
            </a:ext>
          </a:extLst>
        </xdr:cNvPr>
        <xdr:cNvSpPr/>
      </xdr:nvSpPr>
      <xdr:spPr>
        <a:xfrm>
          <a:off x="3328987" y="3419476"/>
          <a:ext cx="1562099" cy="638174"/>
        </a:xfrm>
        <a:prstGeom prst="wedgeRectCallout">
          <a:avLst>
            <a:gd name="adj1" fmla="val 48777"/>
            <a:gd name="adj2" fmla="val 102686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Fantastic</a:t>
          </a:r>
          <a:r>
            <a:rPr lang="en-US" sz="1100" baseline="0"/>
            <a:t> solutions from </a:t>
          </a:r>
          <a:r>
            <a:rPr lang="en-US" sz="1100"/>
            <a:t>Kevin Lehrbass - Click to watch</a:t>
          </a:r>
        </a:p>
      </xdr:txBody>
    </xdr:sp>
    <xdr:clientData/>
  </xdr:twoCellAnchor>
  <xdr:twoCellAnchor>
    <xdr:from>
      <xdr:col>4</xdr:col>
      <xdr:colOff>452437</xdr:colOff>
      <xdr:row>5</xdr:row>
      <xdr:rowOff>100013</xdr:rowOff>
    </xdr:from>
    <xdr:to>
      <xdr:col>6</xdr:col>
      <xdr:colOff>428627</xdr:colOff>
      <xdr:row>10</xdr:row>
      <xdr:rowOff>38100</xdr:rowOff>
    </xdr:to>
    <xdr:sp macro="" textlink="">
      <xdr:nvSpPr>
        <xdr:cNvPr id="9" name="Speech Bubble: Rectangle 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AC9B62-518D-4629-B778-1777170643D1}"/>
            </a:ext>
          </a:extLst>
        </xdr:cNvPr>
        <xdr:cNvSpPr/>
      </xdr:nvSpPr>
      <xdr:spPr>
        <a:xfrm>
          <a:off x="3543300" y="1243013"/>
          <a:ext cx="1271590" cy="842962"/>
        </a:xfrm>
        <a:prstGeom prst="wedgeRectCallout">
          <a:avLst>
            <a:gd name="adj1" fmla="val 56050"/>
            <a:gd name="adj2" fmla="val -85164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My Solution</a:t>
          </a:r>
          <a:r>
            <a:rPr lang="en-US" sz="1100" baseline="0"/>
            <a:t> using INDEX &amp; SUMPRODUCT (click to watch)</a:t>
          </a:r>
          <a:r>
            <a:rPr lang="en-US" sz="1100"/>
            <a:t>	</a:t>
          </a:r>
        </a:p>
      </xdr:txBody>
    </xdr:sp>
    <xdr:clientData/>
  </xdr:twoCellAnchor>
  <xdr:twoCellAnchor>
    <xdr:from>
      <xdr:col>13</xdr:col>
      <xdr:colOff>1023937</xdr:colOff>
      <xdr:row>5</xdr:row>
      <xdr:rowOff>157163</xdr:rowOff>
    </xdr:from>
    <xdr:to>
      <xdr:col>15</xdr:col>
      <xdr:colOff>366715</xdr:colOff>
      <xdr:row>10</xdr:row>
      <xdr:rowOff>95250</xdr:rowOff>
    </xdr:to>
    <xdr:sp macro="" textlink="">
      <xdr:nvSpPr>
        <xdr:cNvPr id="10" name="Speech Bubble: Rectangle 9">
          <a:extLst>
            <a:ext uri="{FF2B5EF4-FFF2-40B4-BE49-F238E27FC236}">
              <a16:creationId xmlns:a16="http://schemas.microsoft.com/office/drawing/2014/main" id="{17A32AF2-AE57-4E6D-B503-6E39E2333FC4}"/>
            </a:ext>
          </a:extLst>
        </xdr:cNvPr>
        <xdr:cNvSpPr/>
      </xdr:nvSpPr>
      <xdr:spPr>
        <a:xfrm>
          <a:off x="12201525" y="1300163"/>
          <a:ext cx="1271590" cy="842962"/>
        </a:xfrm>
        <a:prstGeom prst="wedgeRectCallout">
          <a:avLst>
            <a:gd name="adj1" fmla="val -48819"/>
            <a:gd name="adj2" fmla="val -72170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Alternative solution</a:t>
          </a:r>
          <a:r>
            <a:rPr lang="en-US" sz="1100" baseline="0"/>
            <a:t> from Meni Porat on YouTube</a:t>
          </a:r>
          <a:endParaRPr lang="en-US" sz="1100"/>
        </a:p>
      </xdr:txBody>
    </xdr:sp>
    <xdr:clientData/>
  </xdr:twoCellAnchor>
  <xdr:twoCellAnchor>
    <xdr:from>
      <xdr:col>17</xdr:col>
      <xdr:colOff>71437</xdr:colOff>
      <xdr:row>5</xdr:row>
      <xdr:rowOff>33337</xdr:rowOff>
    </xdr:from>
    <xdr:to>
      <xdr:col>19</xdr:col>
      <xdr:colOff>523877</xdr:colOff>
      <xdr:row>9</xdr:row>
      <xdr:rowOff>152399</xdr:rowOff>
    </xdr:to>
    <xdr:sp macro="" textlink="">
      <xdr:nvSpPr>
        <xdr:cNvPr id="11" name="Speech Bubble: Rectangle 10">
          <a:extLst>
            <a:ext uri="{FF2B5EF4-FFF2-40B4-BE49-F238E27FC236}">
              <a16:creationId xmlns:a16="http://schemas.microsoft.com/office/drawing/2014/main" id="{221BD913-C9D7-435E-B4E0-028671075116}"/>
            </a:ext>
          </a:extLst>
        </xdr:cNvPr>
        <xdr:cNvSpPr/>
      </xdr:nvSpPr>
      <xdr:spPr>
        <a:xfrm>
          <a:off x="14563725" y="1176337"/>
          <a:ext cx="1271590" cy="842962"/>
        </a:xfrm>
        <a:prstGeom prst="wedgeRectCallout">
          <a:avLst>
            <a:gd name="adj1" fmla="val -48819"/>
            <a:gd name="adj2" fmla="val -72170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Smart solution</a:t>
          </a:r>
          <a:r>
            <a:rPr lang="en-US" sz="1100" baseline="0"/>
            <a:t> from Meni Porat with INDEX &amp; FIND 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266703</xdr:colOff>
      <xdr:row>0</xdr:row>
      <xdr:rowOff>152400</xdr:rowOff>
    </xdr:from>
    <xdr:to>
      <xdr:col>12</xdr:col>
      <xdr:colOff>871403</xdr:colOff>
      <xdr:row>2</xdr:row>
      <xdr:rowOff>157025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2F6F2A-B1CD-4612-9374-BC0D3EB9E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0241" y="152400"/>
          <a:ext cx="604700" cy="604700"/>
        </a:xfrm>
        <a:prstGeom prst="rect">
          <a:avLst/>
        </a:prstGeom>
      </xdr:spPr>
    </xdr:pic>
    <xdr:clientData/>
  </xdr:twoCellAnchor>
  <xdr:twoCellAnchor>
    <xdr:from>
      <xdr:col>13</xdr:col>
      <xdr:colOff>204787</xdr:colOff>
      <xdr:row>0</xdr:row>
      <xdr:rowOff>123825</xdr:rowOff>
    </xdr:from>
    <xdr:to>
      <xdr:col>16</xdr:col>
      <xdr:colOff>419101</xdr:colOff>
      <xdr:row>3</xdr:row>
      <xdr:rowOff>157163</xdr:rowOff>
    </xdr:to>
    <xdr:sp macro="" textlink="">
      <xdr:nvSpPr>
        <xdr:cNvPr id="3" name="Speech Bubble: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763960-DFFB-4122-AADC-1CE3A966A5EE}"/>
            </a:ext>
          </a:extLst>
        </xdr:cNvPr>
        <xdr:cNvSpPr/>
      </xdr:nvSpPr>
      <xdr:spPr>
        <a:xfrm>
          <a:off x="10510837" y="123825"/>
          <a:ext cx="1681164" cy="814388"/>
        </a:xfrm>
        <a:prstGeom prst="wedgeRectCallout">
          <a:avLst>
            <a:gd name="adj1" fmla="val -62487"/>
            <a:gd name="adj2" fmla="val 37494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Amazing CSE</a:t>
          </a:r>
          <a:r>
            <a:rPr lang="en-US" sz="1100" baseline="0"/>
            <a:t> </a:t>
          </a:r>
          <a:r>
            <a:rPr lang="en-US" sz="1100"/>
            <a:t>solution from Bill Szysz on YouTube (requires Excel 2013 &amp;</a:t>
          </a:r>
          <a:r>
            <a:rPr lang="en-US" sz="1100" baseline="0"/>
            <a:t> above)</a:t>
          </a:r>
          <a:endParaRPr lang="en-US" sz="1100"/>
        </a:p>
      </xdr:txBody>
    </xdr:sp>
    <xdr:clientData/>
  </xdr:twoCellAnchor>
  <xdr:twoCellAnchor editAs="oneCell">
    <xdr:from>
      <xdr:col>5</xdr:col>
      <xdr:colOff>266698</xdr:colOff>
      <xdr:row>4</xdr:row>
      <xdr:rowOff>81472</xdr:rowOff>
    </xdr:from>
    <xdr:to>
      <xdr:col>6</xdr:col>
      <xdr:colOff>57015</xdr:colOff>
      <xdr:row>7</xdr:row>
      <xdr:rowOff>66514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CB2442F-823F-41E7-8400-CDA638864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005261" y="1043497"/>
          <a:ext cx="438017" cy="527967"/>
        </a:xfrm>
        <a:prstGeom prst="rect">
          <a:avLst/>
        </a:prstGeom>
      </xdr:spPr>
    </xdr:pic>
    <xdr:clientData/>
  </xdr:twoCellAnchor>
  <xdr:twoCellAnchor>
    <xdr:from>
      <xdr:col>4</xdr:col>
      <xdr:colOff>252412</xdr:colOff>
      <xdr:row>8</xdr:row>
      <xdr:rowOff>142876</xdr:rowOff>
    </xdr:from>
    <xdr:to>
      <xdr:col>6</xdr:col>
      <xdr:colOff>228602</xdr:colOff>
      <xdr:row>13</xdr:row>
      <xdr:rowOff>80963</xdr:rowOff>
    </xdr:to>
    <xdr:sp macro="" textlink="">
      <xdr:nvSpPr>
        <xdr:cNvPr id="5" name="Speech Bubble: Rectangl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E5DE933-37BF-46BC-A635-F0918E133FD5}"/>
            </a:ext>
          </a:extLst>
        </xdr:cNvPr>
        <xdr:cNvSpPr/>
      </xdr:nvSpPr>
      <xdr:spPr>
        <a:xfrm>
          <a:off x="3343275" y="1828801"/>
          <a:ext cx="1271590" cy="842962"/>
        </a:xfrm>
        <a:prstGeom prst="wedgeRectCallout">
          <a:avLst>
            <a:gd name="adj1" fmla="val 56050"/>
            <a:gd name="adj2" fmla="val -85164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My Solution</a:t>
          </a:r>
          <a:r>
            <a:rPr lang="en-US" sz="1100" baseline="0"/>
            <a:t> using INDEX &amp; AGGREGATE (click to watch)</a:t>
          </a:r>
          <a:r>
            <a:rPr lang="en-US" sz="1100"/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xelplus.com/tutorials/" TargetMode="External"/><Relationship Id="rId1" Type="http://schemas.openxmlformats.org/officeDocument/2006/relationships/hyperlink" Target="http://www.xelplus.com/courses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47"/>
  <sheetViews>
    <sheetView showGridLines="0" tabSelected="1" workbookViewId="0">
      <selection activeCell="I20" sqref="I20"/>
    </sheetView>
  </sheetViews>
  <sheetFormatPr defaultColWidth="0" defaultRowHeight="14.25" customHeight="1" zeroHeight="1" x14ac:dyDescent="0.45"/>
  <cols>
    <col min="1" max="1" width="1.3984375" style="8" customWidth="1"/>
    <col min="2" max="2" width="3.1328125" style="8" customWidth="1"/>
    <col min="3" max="14" width="9.1328125" style="8" customWidth="1"/>
    <col min="15" max="15" width="2.265625" style="8" customWidth="1"/>
    <col min="16" max="16" width="2.59765625" style="8" customWidth="1"/>
    <col min="17" max="17" width="2.3984375" style="8" customWidth="1"/>
    <col min="18" max="16384" width="9.1328125" style="8" hidden="1"/>
  </cols>
  <sheetData>
    <row r="1" spans="1:16" customFormat="1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customFormat="1" x14ac:dyDescent="0.4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customFormat="1" x14ac:dyDescent="0.4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customFormat="1" x14ac:dyDescent="0.4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1"/>
      <c r="P4" s="1"/>
    </row>
    <row r="5" spans="1:16" customFormat="1" ht="18" x14ac:dyDescent="0.55000000000000004">
      <c r="A5" s="1"/>
      <c r="B5" s="3"/>
      <c r="C5" s="4" t="s">
        <v>0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1"/>
      <c r="P5" s="1"/>
    </row>
    <row r="6" spans="1:16" customFormat="1" x14ac:dyDescent="0.45">
      <c r="A6" s="1"/>
      <c r="B6" s="5"/>
      <c r="C6" s="6"/>
      <c r="D6" s="6"/>
      <c r="E6" s="6"/>
      <c r="F6" s="5"/>
      <c r="G6" s="5"/>
      <c r="H6" s="5"/>
      <c r="I6" s="5"/>
      <c r="J6" s="5"/>
      <c r="K6" s="5"/>
      <c r="L6" s="5"/>
      <c r="M6" s="5"/>
      <c r="N6" s="5"/>
      <c r="O6" s="1"/>
      <c r="P6" s="1"/>
    </row>
    <row r="7" spans="1:16" customFormat="1" x14ac:dyDescent="0.45">
      <c r="A7" s="1"/>
      <c r="B7" s="5"/>
      <c r="C7" s="6" t="s">
        <v>3</v>
      </c>
      <c r="D7" s="6"/>
      <c r="E7" s="6"/>
      <c r="F7" s="6"/>
      <c r="G7" s="6"/>
      <c r="H7" s="6"/>
      <c r="I7" s="6"/>
      <c r="J7" s="5"/>
      <c r="K7" s="5"/>
      <c r="L7" s="5"/>
      <c r="M7" s="5"/>
      <c r="N7" s="5"/>
      <c r="O7" s="1"/>
      <c r="P7" s="1"/>
    </row>
    <row r="8" spans="1:16" customFormat="1" x14ac:dyDescent="0.45">
      <c r="A8" s="1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"/>
      <c r="P8" s="1"/>
    </row>
    <row r="9" spans="1:16" customFormat="1" x14ac:dyDescent="0.45">
      <c r="A9" s="1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1"/>
      <c r="P9" s="1"/>
    </row>
    <row r="10" spans="1:16" customFormat="1" x14ac:dyDescent="0.45">
      <c r="A10" s="1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1"/>
      <c r="P10" s="1"/>
    </row>
    <row r="11" spans="1:16" customFormat="1" x14ac:dyDescent="0.45">
      <c r="A11" s="1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1"/>
      <c r="P11" s="1"/>
    </row>
    <row r="12" spans="1:16" customFormat="1" x14ac:dyDescent="0.45">
      <c r="A12" s="1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1"/>
      <c r="P12" s="1"/>
    </row>
    <row r="13" spans="1:16" customFormat="1" x14ac:dyDescent="0.45">
      <c r="A13" s="1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1"/>
      <c r="P13" s="1"/>
    </row>
    <row r="14" spans="1:16" customFormat="1" x14ac:dyDescent="0.45">
      <c r="A14" s="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  <c r="P14" s="1"/>
    </row>
    <row r="15" spans="1:16" customFormat="1" x14ac:dyDescent="0.45">
      <c r="A15" s="1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1"/>
      <c r="P15" s="1"/>
    </row>
    <row r="16" spans="1:16" customFormat="1" x14ac:dyDescent="0.45">
      <c r="A16" s="1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1"/>
      <c r="P16" s="1"/>
    </row>
    <row r="17" spans="1:16" customFormat="1" x14ac:dyDescent="0.45">
      <c r="A17" s="1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1"/>
      <c r="P17" s="1"/>
    </row>
    <row r="18" spans="1:16" customFormat="1" ht="18" x14ac:dyDescent="0.55000000000000004">
      <c r="A18" s="1"/>
      <c r="B18" s="5"/>
      <c r="C18" s="4" t="s">
        <v>1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1"/>
      <c r="P18" s="1"/>
    </row>
    <row r="19" spans="1:16" customFormat="1" x14ac:dyDescent="0.45">
      <c r="A19" s="1"/>
      <c r="B19" s="5"/>
      <c r="C19" s="5" t="s">
        <v>2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1"/>
      <c r="P19" s="1"/>
    </row>
    <row r="20" spans="1:16" customFormat="1" x14ac:dyDescent="0.45">
      <c r="A20" s="1"/>
      <c r="B20" s="5"/>
      <c r="C20" s="6" t="s">
        <v>4</v>
      </c>
      <c r="D20" s="6"/>
      <c r="E20" s="6"/>
      <c r="F20" s="6"/>
      <c r="G20" s="5"/>
      <c r="H20" s="5"/>
      <c r="I20" s="5"/>
      <c r="J20" s="5"/>
      <c r="K20" s="5"/>
      <c r="L20" s="5"/>
      <c r="M20" s="5"/>
      <c r="N20" s="5"/>
      <c r="O20" s="1"/>
      <c r="P20" s="1"/>
    </row>
    <row r="21" spans="1:16" customFormat="1" x14ac:dyDescent="0.45">
      <c r="A21" s="1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1"/>
      <c r="P21" s="1"/>
    </row>
    <row r="22" spans="1:16" customFormat="1" x14ac:dyDescent="0.45">
      <c r="A22" s="1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</row>
    <row r="23" spans="1:16" customFormat="1" x14ac:dyDescent="0.4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customFormat="1" x14ac:dyDescent="0.4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45"/>
    <row r="26" spans="1:16" ht="14.25" customHeight="1" x14ac:dyDescent="0.45"/>
    <row r="27" spans="1:16" ht="14.25" customHeight="1" x14ac:dyDescent="0.45"/>
    <row r="28" spans="1:16" ht="14.25" customHeight="1" x14ac:dyDescent="0.45"/>
    <row r="29" spans="1:16" ht="14.25" customHeight="1" x14ac:dyDescent="0.45"/>
    <row r="30" spans="1:16" ht="14.25" customHeight="1" x14ac:dyDescent="0.45"/>
    <row r="31" spans="1:16" ht="14.25" customHeight="1" x14ac:dyDescent="0.45"/>
    <row r="32" spans="1:1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</sheetData>
  <sheetProtection sheet="1" objects="1" scenarios="1"/>
  <hyperlinks>
    <hyperlink ref="C7:I7" r:id="rId1" display="If you're interested to become better in Excel, check out my ONLINE COURSES."/>
    <hyperlink ref="C20:F20" r:id="rId2" display="Check out my other Free Excel Tutorials HERE."/>
  </hyperlinks>
  <pageMargins left="0.7" right="0.7" top="0.75" bottom="0.75" header="0.3" footer="0.3"/>
  <pageSetup paperSize="9" scale="77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workbookViewId="0">
      <selection activeCell="N20" sqref="N20"/>
    </sheetView>
  </sheetViews>
  <sheetFormatPr defaultColWidth="9.06640625" defaultRowHeight="14.25" x14ac:dyDescent="0.45"/>
  <cols>
    <col min="1" max="1" width="11.33203125" customWidth="1"/>
    <col min="2" max="2" width="12.06640625" customWidth="1"/>
    <col min="4" max="4" width="10.796875" customWidth="1"/>
    <col min="8" max="9" width="11.53125" customWidth="1"/>
  </cols>
  <sheetData>
    <row r="1" spans="1:13" ht="28.15" customHeight="1" x14ac:dyDescent="0.45">
      <c r="A1" s="10" t="s">
        <v>56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9.149999999999999" customHeight="1" x14ac:dyDescent="0.45">
      <c r="A2" s="14" t="s">
        <v>51</v>
      </c>
      <c r="B2" s="15"/>
      <c r="C2" s="15"/>
      <c r="D2" s="15"/>
      <c r="E2" s="15"/>
      <c r="F2" s="15"/>
      <c r="G2" s="15"/>
      <c r="H2" s="14" t="s">
        <v>52</v>
      </c>
      <c r="I2" s="15"/>
      <c r="J2" s="15"/>
      <c r="K2" s="15"/>
      <c r="L2" s="15"/>
      <c r="M2" s="15"/>
    </row>
    <row r="4" spans="1:13" x14ac:dyDescent="0.45">
      <c r="B4" s="12" t="s">
        <v>5</v>
      </c>
      <c r="C4" s="12" t="s">
        <v>6</v>
      </c>
      <c r="D4" s="12" t="s">
        <v>7</v>
      </c>
      <c r="H4" s="13" t="s">
        <v>8</v>
      </c>
      <c r="I4" s="13" t="s">
        <v>9</v>
      </c>
    </row>
    <row r="5" spans="1:13" x14ac:dyDescent="0.45">
      <c r="A5" s="9">
        <v>42737</v>
      </c>
      <c r="D5" t="s">
        <v>10</v>
      </c>
      <c r="H5" t="s">
        <v>16</v>
      </c>
    </row>
    <row r="6" spans="1:13" x14ac:dyDescent="0.45">
      <c r="A6" s="9">
        <v>42745</v>
      </c>
      <c r="B6" t="s">
        <v>12</v>
      </c>
      <c r="D6" t="s">
        <v>13</v>
      </c>
      <c r="H6" t="s">
        <v>23</v>
      </c>
    </row>
    <row r="7" spans="1:13" x14ac:dyDescent="0.45">
      <c r="A7" s="9">
        <v>42753</v>
      </c>
      <c r="B7" t="s">
        <v>14</v>
      </c>
      <c r="C7" t="s">
        <v>15</v>
      </c>
      <c r="H7" t="s">
        <v>24</v>
      </c>
    </row>
    <row r="8" spans="1:13" x14ac:dyDescent="0.45">
      <c r="A8" s="9">
        <v>42761</v>
      </c>
      <c r="B8" t="s">
        <v>16</v>
      </c>
      <c r="D8" t="s">
        <v>17</v>
      </c>
      <c r="H8" t="s">
        <v>12</v>
      </c>
    </row>
    <row r="9" spans="1:13" x14ac:dyDescent="0.45">
      <c r="A9" s="9">
        <v>42769</v>
      </c>
      <c r="H9" t="s">
        <v>18</v>
      </c>
    </row>
    <row r="10" spans="1:13" x14ac:dyDescent="0.45">
      <c r="A10" s="9">
        <v>42777</v>
      </c>
      <c r="D10" t="s">
        <v>20</v>
      </c>
      <c r="H10" t="s">
        <v>19</v>
      </c>
    </row>
    <row r="11" spans="1:13" x14ac:dyDescent="0.45">
      <c r="A11" s="9">
        <v>42785</v>
      </c>
      <c r="C11" t="s">
        <v>22</v>
      </c>
      <c r="H11" t="s">
        <v>21</v>
      </c>
    </row>
    <row r="12" spans="1:13" x14ac:dyDescent="0.45">
      <c r="A12" s="9">
        <v>42793</v>
      </c>
      <c r="D12" t="s">
        <v>23</v>
      </c>
      <c r="H12" t="s">
        <v>22</v>
      </c>
    </row>
    <row r="13" spans="1:13" x14ac:dyDescent="0.45">
      <c r="A13" s="16">
        <v>42801</v>
      </c>
      <c r="B13" s="15"/>
      <c r="C13" s="15" t="s">
        <v>24</v>
      </c>
      <c r="D13" s="15"/>
      <c r="H13" t="s">
        <v>13</v>
      </c>
    </row>
    <row r="14" spans="1:13" x14ac:dyDescent="0.45">
      <c r="A14" s="9">
        <v>42809</v>
      </c>
      <c r="B14" t="s">
        <v>25</v>
      </c>
      <c r="H14" t="s">
        <v>20</v>
      </c>
    </row>
    <row r="15" spans="1:13" x14ac:dyDescent="0.45">
      <c r="A15" s="9">
        <v>42817</v>
      </c>
      <c r="D15" t="s">
        <v>26</v>
      </c>
      <c r="H15" t="s">
        <v>26</v>
      </c>
    </row>
    <row r="16" spans="1:13" x14ac:dyDescent="0.45">
      <c r="A16" s="9">
        <v>42825</v>
      </c>
      <c r="C16" t="s">
        <v>27</v>
      </c>
      <c r="H16" t="s">
        <v>14</v>
      </c>
    </row>
    <row r="17" spans="1:9" x14ac:dyDescent="0.45">
      <c r="A17" s="9">
        <v>42833</v>
      </c>
      <c r="D17" t="s">
        <v>28</v>
      </c>
    </row>
    <row r="18" spans="1:9" x14ac:dyDescent="0.45">
      <c r="A18" s="9">
        <v>42841</v>
      </c>
      <c r="B18" t="s">
        <v>29</v>
      </c>
    </row>
    <row r="19" spans="1:9" x14ac:dyDescent="0.45">
      <c r="A19" s="9">
        <v>42849</v>
      </c>
      <c r="B19" t="s">
        <v>18</v>
      </c>
    </row>
    <row r="20" spans="1:9" x14ac:dyDescent="0.45">
      <c r="A20" s="9">
        <v>42857</v>
      </c>
      <c r="C20" t="s">
        <v>21</v>
      </c>
      <c r="H20" t="s">
        <v>30</v>
      </c>
    </row>
    <row r="21" spans="1:9" x14ac:dyDescent="0.45">
      <c r="A21" s="9">
        <v>42865</v>
      </c>
      <c r="D21" t="s">
        <v>31</v>
      </c>
      <c r="H21" t="s">
        <v>30</v>
      </c>
      <c r="I21" t="s">
        <v>30</v>
      </c>
    </row>
    <row r="22" spans="1:9" x14ac:dyDescent="0.45">
      <c r="A22" s="9">
        <v>42873</v>
      </c>
      <c r="C22" t="s">
        <v>32</v>
      </c>
      <c r="H22" t="s">
        <v>30</v>
      </c>
      <c r="I22" t="s">
        <v>30</v>
      </c>
    </row>
    <row r="23" spans="1:9" x14ac:dyDescent="0.45">
      <c r="A23" s="9">
        <v>42881</v>
      </c>
      <c r="D23" t="s">
        <v>33</v>
      </c>
    </row>
    <row r="24" spans="1:9" x14ac:dyDescent="0.45">
      <c r="A24" s="9">
        <v>42889</v>
      </c>
      <c r="B24" t="s">
        <v>34</v>
      </c>
    </row>
    <row r="25" spans="1:9" x14ac:dyDescent="0.45">
      <c r="A25" s="9">
        <v>42897</v>
      </c>
      <c r="D25" t="s">
        <v>35</v>
      </c>
    </row>
    <row r="26" spans="1:9" x14ac:dyDescent="0.45">
      <c r="A26" s="9">
        <v>42905</v>
      </c>
      <c r="C26" t="s">
        <v>36</v>
      </c>
    </row>
    <row r="27" spans="1:9" x14ac:dyDescent="0.45">
      <c r="A27" s="9">
        <v>42913</v>
      </c>
      <c r="B27" t="s">
        <v>11</v>
      </c>
    </row>
    <row r="28" spans="1:9" x14ac:dyDescent="0.45">
      <c r="A28" s="9">
        <v>42921</v>
      </c>
      <c r="C28" t="s">
        <v>37</v>
      </c>
    </row>
    <row r="29" spans="1:9" x14ac:dyDescent="0.45">
      <c r="A29" s="9">
        <v>42929</v>
      </c>
      <c r="B29" t="s">
        <v>38</v>
      </c>
    </row>
    <row r="30" spans="1:9" x14ac:dyDescent="0.45">
      <c r="A30" s="9">
        <v>42937</v>
      </c>
      <c r="C30" t="s">
        <v>39</v>
      </c>
    </row>
    <row r="31" spans="1:9" x14ac:dyDescent="0.45">
      <c r="A31" s="9">
        <v>42945</v>
      </c>
    </row>
    <row r="32" spans="1:9" x14ac:dyDescent="0.45">
      <c r="A32" s="9">
        <v>42953</v>
      </c>
      <c r="D32" t="s">
        <v>40</v>
      </c>
    </row>
    <row r="33" spans="1:4" x14ac:dyDescent="0.45">
      <c r="A33" s="9">
        <v>42961</v>
      </c>
      <c r="C33" t="s">
        <v>41</v>
      </c>
    </row>
    <row r="34" spans="1:4" x14ac:dyDescent="0.45">
      <c r="A34" s="9">
        <v>42969</v>
      </c>
      <c r="D34" t="s">
        <v>42</v>
      </c>
    </row>
    <row r="35" spans="1:4" x14ac:dyDescent="0.45">
      <c r="A35" s="9">
        <v>42977</v>
      </c>
      <c r="B35" t="s">
        <v>43</v>
      </c>
    </row>
    <row r="36" spans="1:4" x14ac:dyDescent="0.45">
      <c r="A36" s="9">
        <v>42985</v>
      </c>
      <c r="C36" t="s">
        <v>44</v>
      </c>
    </row>
    <row r="37" spans="1:4" x14ac:dyDescent="0.45">
      <c r="A37" s="9">
        <v>42993</v>
      </c>
      <c r="B37" t="s">
        <v>45</v>
      </c>
    </row>
    <row r="38" spans="1:4" x14ac:dyDescent="0.45">
      <c r="A38" s="9">
        <v>43001</v>
      </c>
      <c r="D38" t="s">
        <v>46</v>
      </c>
    </row>
    <row r="39" spans="1:4" x14ac:dyDescent="0.45">
      <c r="A39" s="9">
        <v>43009</v>
      </c>
      <c r="C39" t="s">
        <v>19</v>
      </c>
    </row>
    <row r="40" spans="1:4" x14ac:dyDescent="0.45">
      <c r="A40" s="9">
        <v>43017</v>
      </c>
      <c r="B40" t="s">
        <v>47</v>
      </c>
    </row>
    <row r="41" spans="1:4" x14ac:dyDescent="0.45">
      <c r="A41" s="9">
        <v>43025</v>
      </c>
      <c r="B41" t="s">
        <v>48</v>
      </c>
    </row>
    <row r="42" spans="1:4" x14ac:dyDescent="0.45">
      <c r="A42" s="9">
        <v>43033</v>
      </c>
    </row>
    <row r="43" spans="1:4" x14ac:dyDescent="0.45">
      <c r="A43" s="9">
        <v>43041</v>
      </c>
    </row>
    <row r="44" spans="1:4" x14ac:dyDescent="0.45">
      <c r="A44" s="9">
        <v>43049</v>
      </c>
      <c r="B44" t="s">
        <v>49</v>
      </c>
    </row>
    <row r="45" spans="1:4" x14ac:dyDescent="0.45">
      <c r="A45" s="9">
        <v>43057</v>
      </c>
      <c r="B45" t="s">
        <v>50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workbookViewId="0"/>
  </sheetViews>
  <sheetFormatPr defaultColWidth="9.06640625" defaultRowHeight="14.25" x14ac:dyDescent="0.45"/>
  <cols>
    <col min="1" max="1" width="11.33203125" customWidth="1"/>
    <col min="2" max="2" width="12.06640625" customWidth="1"/>
    <col min="4" max="4" width="10.796875" customWidth="1"/>
    <col min="8" max="8" width="11.53125" customWidth="1"/>
    <col min="9" max="9" width="29.59765625" bestFit="1" customWidth="1"/>
    <col min="10" max="10" width="3.6640625" customWidth="1"/>
    <col min="11" max="11" width="13.3984375" customWidth="1"/>
    <col min="12" max="12" width="16.53125" bestFit="1" customWidth="1"/>
    <col min="13" max="13" width="11.265625" customWidth="1"/>
    <col min="14" max="14" width="20.19921875" bestFit="1" customWidth="1"/>
    <col min="15" max="15" width="6.796875" customWidth="1"/>
    <col min="16" max="16" width="7.1328125" customWidth="1"/>
    <col min="17" max="17" width="12.265625" customWidth="1"/>
    <col min="18" max="18" width="6.796875" customWidth="1"/>
    <col min="19" max="19" width="4.6640625" customWidth="1"/>
    <col min="20" max="20" width="8.1328125" customWidth="1"/>
    <col min="21" max="21" width="5.53125" customWidth="1"/>
    <col min="22" max="22" width="7.796875" customWidth="1"/>
    <col min="23" max="23" width="6" customWidth="1"/>
    <col min="24" max="24" width="8.73046875" customWidth="1"/>
    <col min="25" max="25" width="4.86328125" customWidth="1"/>
    <col min="26" max="26" width="6.06640625" customWidth="1"/>
    <col min="27" max="27" width="6.9296875" customWidth="1"/>
    <col min="28" max="28" width="7.265625" customWidth="1"/>
    <col min="29" max="29" width="6.3984375" customWidth="1"/>
    <col min="30" max="30" width="10.19921875" customWidth="1"/>
    <col min="31" max="31" width="12.33203125" bestFit="1" customWidth="1"/>
    <col min="32" max="32" width="7.796875" customWidth="1"/>
    <col min="33" max="34" width="10.53125" bestFit="1" customWidth="1"/>
    <col min="35" max="35" width="13.33203125" bestFit="1" customWidth="1"/>
    <col min="36" max="36" width="6.6640625" customWidth="1"/>
    <col min="37" max="37" width="9.3984375" bestFit="1" customWidth="1"/>
    <col min="38" max="38" width="7.86328125" customWidth="1"/>
    <col min="39" max="39" width="10.59765625" bestFit="1" customWidth="1"/>
    <col min="40" max="40" width="8.73046875" customWidth="1"/>
    <col min="41" max="41" width="11.46484375" bestFit="1" customWidth="1"/>
    <col min="43" max="43" width="11.796875" bestFit="1" customWidth="1"/>
    <col min="44" max="44" width="8.19921875" customWidth="1"/>
    <col min="45" max="45" width="6.265625" customWidth="1"/>
    <col min="46" max="46" width="5.86328125" customWidth="1"/>
    <col min="47" max="47" width="8.59765625" customWidth="1"/>
    <col min="48" max="48" width="8.06640625" customWidth="1"/>
    <col min="49" max="49" width="5.9296875" customWidth="1"/>
    <col min="50" max="50" width="7.19921875" customWidth="1"/>
    <col min="51" max="51" width="6.3984375" customWidth="1"/>
    <col min="52" max="52" width="6" customWidth="1"/>
    <col min="53" max="53" width="3.53125" customWidth="1"/>
    <col min="54" max="55" width="6.3984375" customWidth="1"/>
    <col min="56" max="56" width="10.9296875" bestFit="1" customWidth="1"/>
    <col min="57" max="57" width="10.19921875" bestFit="1" customWidth="1"/>
  </cols>
  <sheetData>
    <row r="1" spans="1:17" ht="28.15" customHeight="1" x14ac:dyDescent="0.45">
      <c r="A1" s="10" t="s">
        <v>56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7" ht="19.149999999999999" customHeight="1" x14ac:dyDescent="0.45">
      <c r="A2" s="14" t="s">
        <v>51</v>
      </c>
      <c r="B2" s="15"/>
      <c r="C2" s="15"/>
      <c r="D2" s="15"/>
      <c r="E2" s="15"/>
      <c r="F2" s="15"/>
      <c r="G2" s="15"/>
      <c r="H2" s="14" t="s">
        <v>52</v>
      </c>
      <c r="I2" s="15"/>
      <c r="J2" s="15"/>
      <c r="K2" s="15"/>
      <c r="L2" s="15"/>
      <c r="M2" s="15"/>
    </row>
    <row r="3" spans="1:17" x14ac:dyDescent="0.45">
      <c r="I3" s="18" t="s">
        <v>61</v>
      </c>
      <c r="J3" s="15"/>
      <c r="K3" s="18" t="s">
        <v>62</v>
      </c>
      <c r="N3" s="18" t="s">
        <v>71</v>
      </c>
      <c r="Q3" s="18" t="s">
        <v>72</v>
      </c>
    </row>
    <row r="4" spans="1:17" x14ac:dyDescent="0.45">
      <c r="B4" s="12" t="s">
        <v>5</v>
      </c>
      <c r="C4" s="12" t="s">
        <v>6</v>
      </c>
      <c r="D4" s="12" t="s">
        <v>7</v>
      </c>
      <c r="H4" s="13" t="s">
        <v>8</v>
      </c>
      <c r="I4" s="13" t="s">
        <v>9</v>
      </c>
      <c r="J4" s="15"/>
      <c r="K4" s="13" t="s">
        <v>9</v>
      </c>
      <c r="N4" s="13" t="s">
        <v>9</v>
      </c>
      <c r="Q4" s="13" t="s">
        <v>9</v>
      </c>
    </row>
    <row r="5" spans="1:17" x14ac:dyDescent="0.45">
      <c r="A5" s="9">
        <v>42737</v>
      </c>
      <c r="D5" t="s">
        <v>10</v>
      </c>
      <c r="H5" t="s">
        <v>16</v>
      </c>
      <c r="I5" t="str">
        <f>INDEX($B$4:$D$4,,SUMPRODUCT(($B$5:$D$45=H5)*(COLUMN($B$4:$D$4)-COLUMN($A$4))))</f>
        <v>Productivity</v>
      </c>
      <c r="K5" t="str">
        <f t="array" ref="K5">_xlfn.TEXTJOIN(",", ,IF(H5=$B$5:$D$45,$B$4:$D$4,""))</f>
        <v>Productivity</v>
      </c>
      <c r="N5" t="str">
        <f>IF(_xlfn.IFNA(MATCH($H5,$B$5:$B$45,0),0),$B$4,IF(_xlfn.IFNA(MATCH($H5,$C$5:$C$45,0),0),$C$4,IF(_xlfn.IFNA(MATCH($H5,$D$5:$D$45,0),0),$D$4)))</f>
        <v>Productivity</v>
      </c>
      <c r="Q5" t="str">
        <f>INDEX($B$4:$D$4,FIND(1,COUNTIF($B$5:$B$45,H5)&amp;COUNTIF($C$5:$C$45,H5)&amp;COUNTIF($D$5:$D$45,H5)))</f>
        <v>Productivity</v>
      </c>
    </row>
    <row r="6" spans="1:17" x14ac:dyDescent="0.45">
      <c r="A6" s="9">
        <v>42745</v>
      </c>
      <c r="B6" t="s">
        <v>12</v>
      </c>
      <c r="D6" t="s">
        <v>13</v>
      </c>
      <c r="H6" t="s">
        <v>23</v>
      </c>
      <c r="I6" t="str">
        <f t="shared" ref="I6:I16" si="0">INDEX($B$4:$D$4,,SUMPRODUCT(($B$5:$D$45=H6)*(COLUMN($B$4:$D$4)-COLUMN($A$4))))</f>
        <v>Utility</v>
      </c>
      <c r="K6" t="str">
        <f t="array" ref="K6">_xlfn.TEXTJOIN(",", ,IF(H6=$B$5:$D$45,$B$4:$D$4,""))</f>
        <v>Utility</v>
      </c>
      <c r="N6" t="str">
        <f t="shared" ref="N6:N16" si="1">IF(_xlfn.IFNA(MATCH($H6,$B$5:$B$45,0),0),$B$4,IF(_xlfn.IFNA(MATCH($H6,$C$5:$C$45,0),0),$C$4,IF(_xlfn.IFNA(MATCH($H6,$D$5:$D$45,0),0),$D$4)))</f>
        <v>Utility</v>
      </c>
      <c r="Q6" t="str">
        <f t="shared" ref="Q6:Q16" si="2">INDEX($B$4:$D$4,FIND(1,COUNTIF($B$5:$B$45,H6)&amp;COUNTIF($C$5:$C$45,H6)&amp;COUNTIF($D$5:$D$45,H6)))</f>
        <v>Utility</v>
      </c>
    </row>
    <row r="7" spans="1:17" x14ac:dyDescent="0.45">
      <c r="A7" s="9">
        <v>42753</v>
      </c>
      <c r="B7" t="s">
        <v>14</v>
      </c>
      <c r="C7" t="s">
        <v>15</v>
      </c>
      <c r="H7" t="s">
        <v>24</v>
      </c>
      <c r="I7" t="str">
        <f t="shared" si="0"/>
        <v>Games</v>
      </c>
      <c r="K7" t="str">
        <f t="array" ref="K7">_xlfn.TEXTJOIN(",", ,IF(H7=$B$5:$D$45,$B$4:$D$4,""))</f>
        <v>Games</v>
      </c>
      <c r="N7" t="str">
        <f t="shared" si="1"/>
        <v>Games</v>
      </c>
      <c r="Q7" t="str">
        <f t="shared" si="2"/>
        <v>Games</v>
      </c>
    </row>
    <row r="8" spans="1:17" x14ac:dyDescent="0.45">
      <c r="A8" s="9">
        <v>42761</v>
      </c>
      <c r="B8" t="s">
        <v>16</v>
      </c>
      <c r="D8" t="s">
        <v>17</v>
      </c>
      <c r="H8" t="s">
        <v>12</v>
      </c>
      <c r="I8" t="str">
        <f t="shared" si="0"/>
        <v>Productivity</v>
      </c>
      <c r="K8" t="str">
        <f t="array" ref="K8">_xlfn.TEXTJOIN(",", ,IF(H8=$B$5:$D$45,$B$4:$D$4,""))</f>
        <v>Productivity</v>
      </c>
      <c r="N8" t="str">
        <f t="shared" si="1"/>
        <v>Productivity</v>
      </c>
      <c r="Q8" t="str">
        <f t="shared" si="2"/>
        <v>Productivity</v>
      </c>
    </row>
    <row r="9" spans="1:17" x14ac:dyDescent="0.45">
      <c r="A9" s="9">
        <v>42769</v>
      </c>
      <c r="H9" t="s">
        <v>18</v>
      </c>
      <c r="I9" t="str">
        <f t="shared" si="0"/>
        <v>Productivity</v>
      </c>
      <c r="K9" t="str">
        <f t="array" ref="K9">_xlfn.TEXTJOIN(",", ,IF(H9=$B$5:$D$45,$B$4:$D$4,""))</f>
        <v>Productivity</v>
      </c>
      <c r="N9" t="str">
        <f t="shared" si="1"/>
        <v>Productivity</v>
      </c>
      <c r="Q9" t="str">
        <f t="shared" si="2"/>
        <v>Productivity</v>
      </c>
    </row>
    <row r="10" spans="1:17" x14ac:dyDescent="0.45">
      <c r="A10" s="9">
        <v>42777</v>
      </c>
      <c r="D10" t="s">
        <v>20</v>
      </c>
      <c r="H10" t="s">
        <v>19</v>
      </c>
      <c r="I10" t="str">
        <f t="shared" si="0"/>
        <v>Games</v>
      </c>
      <c r="K10" t="str">
        <f t="array" ref="K10">_xlfn.TEXTJOIN(",", ,IF(H10=$B$5:$D$45,$B$4:$D$4,""))</f>
        <v>Games</v>
      </c>
      <c r="N10" t="str">
        <f t="shared" si="1"/>
        <v>Games</v>
      </c>
      <c r="Q10" t="str">
        <f t="shared" si="2"/>
        <v>Games</v>
      </c>
    </row>
    <row r="11" spans="1:17" x14ac:dyDescent="0.45">
      <c r="A11" s="9">
        <v>42785</v>
      </c>
      <c r="C11" t="s">
        <v>22</v>
      </c>
      <c r="H11" t="s">
        <v>21</v>
      </c>
      <c r="I11" t="str">
        <f t="shared" si="0"/>
        <v>Games</v>
      </c>
      <c r="K11" t="str">
        <f t="array" ref="K11">_xlfn.TEXTJOIN(",", ,IF(H11=$B$5:$D$45,$B$4:$D$4,""))</f>
        <v>Games</v>
      </c>
      <c r="N11" t="str">
        <f t="shared" si="1"/>
        <v>Games</v>
      </c>
      <c r="Q11" t="str">
        <f t="shared" si="2"/>
        <v>Games</v>
      </c>
    </row>
    <row r="12" spans="1:17" x14ac:dyDescent="0.45">
      <c r="A12" s="9">
        <v>42793</v>
      </c>
      <c r="D12" t="s">
        <v>23</v>
      </c>
      <c r="H12" t="s">
        <v>22</v>
      </c>
      <c r="I12" t="str">
        <f t="shared" si="0"/>
        <v>Games</v>
      </c>
      <c r="K12" t="str">
        <f t="array" ref="K12">_xlfn.TEXTJOIN(",", ,IF(H12=$B$5:$D$45,$B$4:$D$4,""))</f>
        <v>Games</v>
      </c>
      <c r="N12" t="str">
        <f t="shared" si="1"/>
        <v>Games</v>
      </c>
      <c r="Q12" t="str">
        <f t="shared" si="2"/>
        <v>Games</v>
      </c>
    </row>
    <row r="13" spans="1:17" x14ac:dyDescent="0.45">
      <c r="A13" s="16">
        <v>42801</v>
      </c>
      <c r="B13" s="15"/>
      <c r="C13" s="15" t="s">
        <v>24</v>
      </c>
      <c r="D13" s="15"/>
      <c r="H13" t="s">
        <v>13</v>
      </c>
      <c r="I13" t="str">
        <f t="shared" si="0"/>
        <v>Utility</v>
      </c>
      <c r="K13" t="str">
        <f t="array" ref="K13">_xlfn.TEXTJOIN(",", ,IF(H13=$B$5:$D$45,$B$4:$D$4,""))</f>
        <v>Utility</v>
      </c>
      <c r="N13" t="str">
        <f t="shared" si="1"/>
        <v>Utility</v>
      </c>
      <c r="Q13" t="str">
        <f t="shared" si="2"/>
        <v>Utility</v>
      </c>
    </row>
    <row r="14" spans="1:17" x14ac:dyDescent="0.45">
      <c r="A14" s="9">
        <v>42809</v>
      </c>
      <c r="B14" t="s">
        <v>25</v>
      </c>
      <c r="H14" t="s">
        <v>20</v>
      </c>
      <c r="I14" t="str">
        <f t="shared" si="0"/>
        <v>Utility</v>
      </c>
      <c r="K14" t="str">
        <f t="array" ref="K14">_xlfn.TEXTJOIN(",", ,IF(H14=$B$5:$D$45,$B$4:$D$4,""))</f>
        <v>Utility</v>
      </c>
      <c r="N14" t="str">
        <f t="shared" si="1"/>
        <v>Utility</v>
      </c>
      <c r="Q14" t="str">
        <f t="shared" si="2"/>
        <v>Utility</v>
      </c>
    </row>
    <row r="15" spans="1:17" x14ac:dyDescent="0.45">
      <c r="A15" s="9">
        <v>42817</v>
      </c>
      <c r="D15" t="s">
        <v>26</v>
      </c>
      <c r="H15" t="s">
        <v>26</v>
      </c>
      <c r="I15" t="str">
        <f t="shared" si="0"/>
        <v>Utility</v>
      </c>
      <c r="K15" t="str">
        <f t="array" ref="K15">_xlfn.TEXTJOIN(",", ,IF(H15=$B$5:$D$45,$B$4:$D$4,""))</f>
        <v>Utility</v>
      </c>
      <c r="N15" t="str">
        <f t="shared" si="1"/>
        <v>Utility</v>
      </c>
      <c r="Q15" t="str">
        <f t="shared" si="2"/>
        <v>Utility</v>
      </c>
    </row>
    <row r="16" spans="1:17" x14ac:dyDescent="0.45">
      <c r="A16" s="9">
        <v>42825</v>
      </c>
      <c r="C16" t="s">
        <v>27</v>
      </c>
      <c r="H16" t="s">
        <v>14</v>
      </c>
      <c r="I16" t="str">
        <f t="shared" si="0"/>
        <v>Productivity</v>
      </c>
      <c r="K16" t="str">
        <f t="array" ref="K16">_xlfn.TEXTJOIN(",", ,IF(H16=$B$5:$D$45,$B$4:$D$4,""))</f>
        <v>Productivity</v>
      </c>
      <c r="N16" t="str">
        <f t="shared" si="1"/>
        <v>Productivity</v>
      </c>
      <c r="Q16" t="str">
        <f t="shared" si="2"/>
        <v>Productivity</v>
      </c>
    </row>
    <row r="17" spans="1:11" x14ac:dyDescent="0.45">
      <c r="A17" s="9">
        <v>42833</v>
      </c>
      <c r="D17" t="s">
        <v>28</v>
      </c>
    </row>
    <row r="18" spans="1:11" x14ac:dyDescent="0.45">
      <c r="A18" s="9">
        <v>42841</v>
      </c>
      <c r="B18" t="s">
        <v>29</v>
      </c>
      <c r="H18" t="s">
        <v>63</v>
      </c>
    </row>
    <row r="19" spans="1:11" x14ac:dyDescent="0.45">
      <c r="A19" s="9">
        <v>42849</v>
      </c>
      <c r="B19" t="s">
        <v>18</v>
      </c>
    </row>
    <row r="20" spans="1:11" x14ac:dyDescent="0.45">
      <c r="A20" s="9">
        <v>42857</v>
      </c>
      <c r="C20" t="s">
        <v>21</v>
      </c>
      <c r="H20">
        <v>1</v>
      </c>
      <c r="I20" t="s">
        <v>66</v>
      </c>
    </row>
    <row r="21" spans="1:11" x14ac:dyDescent="0.45">
      <c r="A21" s="9">
        <v>42865</v>
      </c>
      <c r="D21" t="s">
        <v>31</v>
      </c>
      <c r="H21">
        <v>2</v>
      </c>
      <c r="I21" t="s">
        <v>67</v>
      </c>
    </row>
    <row r="22" spans="1:11" x14ac:dyDescent="0.45">
      <c r="A22" s="9">
        <v>42873</v>
      </c>
      <c r="C22" t="s">
        <v>32</v>
      </c>
      <c r="H22">
        <v>3</v>
      </c>
      <c r="I22" t="s">
        <v>68</v>
      </c>
      <c r="J22">
        <v>1</v>
      </c>
      <c r="K22" t="s">
        <v>64</v>
      </c>
    </row>
    <row r="23" spans="1:11" x14ac:dyDescent="0.45">
      <c r="A23" s="9">
        <v>42881</v>
      </c>
      <c r="D23" t="s">
        <v>33</v>
      </c>
      <c r="H23">
        <v>4</v>
      </c>
      <c r="I23" t="s">
        <v>69</v>
      </c>
      <c r="J23">
        <v>2</v>
      </c>
      <c r="K23" t="s">
        <v>65</v>
      </c>
    </row>
    <row r="24" spans="1:11" x14ac:dyDescent="0.45">
      <c r="A24" s="9">
        <v>42889</v>
      </c>
      <c r="B24" t="s">
        <v>34</v>
      </c>
    </row>
    <row r="25" spans="1:11" x14ac:dyDescent="0.45">
      <c r="A25" s="9">
        <v>42897</v>
      </c>
      <c r="D25" t="s">
        <v>35</v>
      </c>
    </row>
    <row r="26" spans="1:11" x14ac:dyDescent="0.45">
      <c r="A26" s="9">
        <v>42905</v>
      </c>
      <c r="C26" t="s">
        <v>36</v>
      </c>
    </row>
    <row r="27" spans="1:11" x14ac:dyDescent="0.45">
      <c r="A27" s="9">
        <v>42913</v>
      </c>
      <c r="B27" t="s">
        <v>11</v>
      </c>
    </row>
    <row r="28" spans="1:11" x14ac:dyDescent="0.45">
      <c r="A28" s="9">
        <v>42921</v>
      </c>
      <c r="C28" t="s">
        <v>37</v>
      </c>
    </row>
    <row r="29" spans="1:11" x14ac:dyDescent="0.45">
      <c r="A29" s="9">
        <v>42929</v>
      </c>
      <c r="B29" t="s">
        <v>38</v>
      </c>
    </row>
    <row r="30" spans="1:11" x14ac:dyDescent="0.45">
      <c r="A30" s="9">
        <v>42937</v>
      </c>
      <c r="C30" t="s">
        <v>39</v>
      </c>
    </row>
    <row r="31" spans="1:11" x14ac:dyDescent="0.45">
      <c r="A31" s="9">
        <v>42945</v>
      </c>
    </row>
    <row r="32" spans="1:11" x14ac:dyDescent="0.45">
      <c r="A32" s="9">
        <v>42953</v>
      </c>
      <c r="D32" t="s">
        <v>40</v>
      </c>
    </row>
    <row r="33" spans="1:4" x14ac:dyDescent="0.45">
      <c r="A33" s="9">
        <v>42961</v>
      </c>
      <c r="C33" t="s">
        <v>41</v>
      </c>
    </row>
    <row r="34" spans="1:4" x14ac:dyDescent="0.45">
      <c r="A34" s="9">
        <v>42969</v>
      </c>
      <c r="D34" t="s">
        <v>42</v>
      </c>
    </row>
    <row r="35" spans="1:4" x14ac:dyDescent="0.45">
      <c r="A35" s="9">
        <v>42977</v>
      </c>
      <c r="B35" t="s">
        <v>43</v>
      </c>
    </row>
    <row r="36" spans="1:4" x14ac:dyDescent="0.45">
      <c r="A36" s="9">
        <v>42985</v>
      </c>
      <c r="C36" t="s">
        <v>44</v>
      </c>
    </row>
    <row r="37" spans="1:4" x14ac:dyDescent="0.45">
      <c r="A37" s="9">
        <v>42993</v>
      </c>
      <c r="B37" t="s">
        <v>45</v>
      </c>
    </row>
    <row r="38" spans="1:4" x14ac:dyDescent="0.45">
      <c r="A38" s="9">
        <v>43001</v>
      </c>
      <c r="D38" t="s">
        <v>46</v>
      </c>
    </row>
    <row r="39" spans="1:4" x14ac:dyDescent="0.45">
      <c r="A39" s="9">
        <v>43009</v>
      </c>
      <c r="C39" t="s">
        <v>19</v>
      </c>
    </row>
    <row r="40" spans="1:4" x14ac:dyDescent="0.45">
      <c r="A40" s="9">
        <v>43017</v>
      </c>
      <c r="B40" t="s">
        <v>47</v>
      </c>
    </row>
    <row r="41" spans="1:4" x14ac:dyDescent="0.45">
      <c r="A41" s="9">
        <v>43025</v>
      </c>
      <c r="B41" t="s">
        <v>48</v>
      </c>
    </row>
    <row r="42" spans="1:4" x14ac:dyDescent="0.45">
      <c r="A42" s="9">
        <v>43033</v>
      </c>
    </row>
    <row r="43" spans="1:4" x14ac:dyDescent="0.45">
      <c r="A43" s="9">
        <v>43041</v>
      </c>
    </row>
    <row r="44" spans="1:4" x14ac:dyDescent="0.45">
      <c r="A44" s="9">
        <v>43049</v>
      </c>
      <c r="B44" t="s">
        <v>49</v>
      </c>
    </row>
    <row r="45" spans="1:4" x14ac:dyDescent="0.45">
      <c r="A45" s="9">
        <v>43057</v>
      </c>
      <c r="B45" t="s">
        <v>50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workbookViewId="0"/>
  </sheetViews>
  <sheetFormatPr defaultColWidth="9.06640625" defaultRowHeight="14.25" x14ac:dyDescent="0.45"/>
  <cols>
    <col min="1" max="1" width="11.33203125" customWidth="1"/>
    <col min="2" max="2" width="12.06640625" customWidth="1"/>
    <col min="4" max="4" width="10.796875" customWidth="1"/>
    <col min="8" max="9" width="11.53125" customWidth="1"/>
    <col min="10" max="10" width="11.3984375" customWidth="1"/>
    <col min="11" max="11" width="13.46484375" customWidth="1"/>
    <col min="12" max="12" width="11.265625" customWidth="1"/>
    <col min="13" max="13" width="14.73046875" customWidth="1"/>
    <col min="14" max="14" width="6.796875" customWidth="1"/>
    <col min="15" max="15" width="7.1328125" customWidth="1"/>
    <col min="16" max="16" width="6.59765625" customWidth="1"/>
    <col min="17" max="17" width="6.796875" customWidth="1"/>
    <col min="18" max="18" width="4.6640625" customWidth="1"/>
    <col min="19" max="19" width="8.1328125" customWidth="1"/>
    <col min="20" max="20" width="5.53125" customWidth="1"/>
    <col min="21" max="21" width="7.796875" customWidth="1"/>
    <col min="22" max="22" width="6" customWidth="1"/>
    <col min="23" max="23" width="8.73046875" customWidth="1"/>
    <col min="24" max="24" width="4.86328125" customWidth="1"/>
    <col min="25" max="25" width="6.06640625" customWidth="1"/>
    <col min="26" max="26" width="6.9296875" customWidth="1"/>
    <col min="27" max="27" width="7.265625" customWidth="1"/>
    <col min="28" max="28" width="6.3984375" customWidth="1"/>
    <col min="29" max="29" width="10.19921875" customWidth="1"/>
    <col min="30" max="30" width="12.33203125" customWidth="1"/>
    <col min="31" max="31" width="7.796875" customWidth="1"/>
    <col min="32" max="33" width="10.53125" customWidth="1"/>
    <col min="34" max="34" width="13.33203125" customWidth="1"/>
    <col min="35" max="35" width="6.6640625" customWidth="1"/>
    <col min="36" max="36" width="9.3984375" customWidth="1"/>
    <col min="37" max="37" width="7.86328125" customWidth="1"/>
    <col min="38" max="38" width="10.59765625" customWidth="1"/>
    <col min="39" max="39" width="8.73046875" customWidth="1"/>
    <col min="40" max="40" width="11.46484375" customWidth="1"/>
    <col min="42" max="42" width="11.796875" customWidth="1"/>
    <col min="43" max="43" width="8.19921875" customWidth="1"/>
    <col min="44" max="44" width="6.265625" customWidth="1"/>
    <col min="45" max="45" width="5.86328125" customWidth="1"/>
    <col min="46" max="46" width="8.59765625" customWidth="1"/>
    <col min="47" max="47" width="8.06640625" customWidth="1"/>
    <col min="48" max="48" width="5.9296875" customWidth="1"/>
    <col min="49" max="49" width="7.19921875" customWidth="1"/>
    <col min="50" max="50" width="6.3984375" customWidth="1"/>
    <col min="51" max="51" width="6" customWidth="1"/>
    <col min="52" max="52" width="3.53125" customWidth="1"/>
    <col min="53" max="54" width="6.3984375" customWidth="1"/>
    <col min="55" max="55" width="10.9296875" customWidth="1"/>
    <col min="56" max="56" width="10.19921875" customWidth="1"/>
  </cols>
  <sheetData>
    <row r="1" spans="1:12" ht="28.15" customHeight="1" x14ac:dyDescent="0.45">
      <c r="A1" s="10" t="s">
        <v>60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9.149999999999999" customHeight="1" x14ac:dyDescent="0.45">
      <c r="A2" s="14" t="s">
        <v>51</v>
      </c>
      <c r="B2" s="15"/>
      <c r="C2" s="15"/>
      <c r="D2" s="15"/>
      <c r="E2" s="15"/>
      <c r="F2" s="15"/>
      <c r="G2" s="15"/>
      <c r="H2" s="14" t="s">
        <v>52</v>
      </c>
      <c r="I2" s="15"/>
      <c r="J2" s="15"/>
      <c r="K2" s="15"/>
      <c r="L2" s="15"/>
    </row>
    <row r="3" spans="1:12" x14ac:dyDescent="0.45">
      <c r="J3" t="str">
        <f>IF(COLUMNS($I2:J$4)&gt;$G3,"",INDEX($B$4:$D$4,,_xlfn.AGGREGATE(14,4,($B$5:$D$45=$H3)*(COLUMN($B$4:$D$4)-COLUMN($A$4)),COLUMNS($I2:J$4))))</f>
        <v/>
      </c>
      <c r="K3" t="str">
        <f>IF(COLUMNS($I2:K$4)&gt;$G3,"",INDEX($B$4:$D$4,,_xlfn.AGGREGATE(14,4,($B$5:$D$45=$H3)*(COLUMN($B$4:$D$4)-COLUMN($A$4)),COLUMNS($I2:K$4))))</f>
        <v/>
      </c>
    </row>
    <row r="4" spans="1:12" x14ac:dyDescent="0.45">
      <c r="B4" s="12" t="s">
        <v>5</v>
      </c>
      <c r="C4" s="12" t="s">
        <v>6</v>
      </c>
      <c r="D4" s="12" t="s">
        <v>7</v>
      </c>
      <c r="H4" s="13" t="s">
        <v>8</v>
      </c>
      <c r="I4" s="13" t="s">
        <v>53</v>
      </c>
      <c r="J4" s="13" t="s">
        <v>54</v>
      </c>
      <c r="K4" s="13" t="s">
        <v>57</v>
      </c>
    </row>
    <row r="5" spans="1:12" x14ac:dyDescent="0.45">
      <c r="A5" s="9">
        <v>42737</v>
      </c>
      <c r="D5" t="s">
        <v>10</v>
      </c>
      <c r="H5" t="s">
        <v>16</v>
      </c>
    </row>
    <row r="6" spans="1:12" x14ac:dyDescent="0.45">
      <c r="A6" s="9">
        <v>42745</v>
      </c>
      <c r="B6" t="s">
        <v>12</v>
      </c>
      <c r="D6" t="s">
        <v>13</v>
      </c>
      <c r="H6" t="s">
        <v>23</v>
      </c>
    </row>
    <row r="7" spans="1:12" x14ac:dyDescent="0.45">
      <c r="A7" s="9">
        <v>42753</v>
      </c>
      <c r="B7" t="s">
        <v>14</v>
      </c>
      <c r="C7" t="s">
        <v>15</v>
      </c>
      <c r="H7" t="s">
        <v>24</v>
      </c>
    </row>
    <row r="8" spans="1:12" x14ac:dyDescent="0.45">
      <c r="A8" s="9">
        <v>42761</v>
      </c>
      <c r="B8" t="s">
        <v>16</v>
      </c>
      <c r="D8" t="s">
        <v>17</v>
      </c>
      <c r="H8" t="s">
        <v>12</v>
      </c>
    </row>
    <row r="9" spans="1:12" x14ac:dyDescent="0.45">
      <c r="A9" s="9">
        <v>42769</v>
      </c>
      <c r="C9" s="15" t="s">
        <v>16</v>
      </c>
      <c r="H9" t="s">
        <v>18</v>
      </c>
    </row>
    <row r="10" spans="1:12" x14ac:dyDescent="0.45">
      <c r="A10" s="9">
        <v>42777</v>
      </c>
      <c r="D10" t="s">
        <v>20</v>
      </c>
      <c r="H10" t="s">
        <v>19</v>
      </c>
    </row>
    <row r="11" spans="1:12" x14ac:dyDescent="0.45">
      <c r="A11" s="9">
        <v>42785</v>
      </c>
      <c r="C11" t="s">
        <v>22</v>
      </c>
      <c r="D11" s="15" t="s">
        <v>16</v>
      </c>
      <c r="H11" t="s">
        <v>21</v>
      </c>
    </row>
    <row r="12" spans="1:12" x14ac:dyDescent="0.45">
      <c r="A12" s="9">
        <v>42793</v>
      </c>
      <c r="D12" t="s">
        <v>23</v>
      </c>
      <c r="H12" t="s">
        <v>22</v>
      </c>
    </row>
    <row r="13" spans="1:12" x14ac:dyDescent="0.45">
      <c r="A13" s="16">
        <v>42801</v>
      </c>
      <c r="B13" s="15"/>
      <c r="C13" s="15" t="s">
        <v>24</v>
      </c>
      <c r="D13" s="15"/>
      <c r="H13" t="s">
        <v>13</v>
      </c>
    </row>
    <row r="14" spans="1:12" x14ac:dyDescent="0.45">
      <c r="A14" s="9">
        <v>42809</v>
      </c>
      <c r="B14" t="s">
        <v>25</v>
      </c>
      <c r="H14" t="s">
        <v>20</v>
      </c>
    </row>
    <row r="15" spans="1:12" x14ac:dyDescent="0.45">
      <c r="A15" s="9">
        <v>42817</v>
      </c>
      <c r="D15" t="s">
        <v>26</v>
      </c>
      <c r="H15" t="s">
        <v>26</v>
      </c>
    </row>
    <row r="16" spans="1:12" x14ac:dyDescent="0.45">
      <c r="A16" s="9">
        <v>42825</v>
      </c>
      <c r="C16" t="s">
        <v>27</v>
      </c>
      <c r="H16" t="s">
        <v>14</v>
      </c>
    </row>
    <row r="17" spans="1:9" x14ac:dyDescent="0.45">
      <c r="A17" s="9">
        <v>42833</v>
      </c>
      <c r="D17" t="s">
        <v>28</v>
      </c>
    </row>
    <row r="18" spans="1:9" x14ac:dyDescent="0.45">
      <c r="A18" s="9">
        <v>42841</v>
      </c>
      <c r="B18" t="s">
        <v>29</v>
      </c>
    </row>
    <row r="19" spans="1:9" x14ac:dyDescent="0.45">
      <c r="A19" s="9">
        <v>42849</v>
      </c>
      <c r="B19" t="s">
        <v>18</v>
      </c>
    </row>
    <row r="20" spans="1:9" x14ac:dyDescent="0.45">
      <c r="A20" s="9">
        <v>42857</v>
      </c>
      <c r="C20" t="s">
        <v>21</v>
      </c>
      <c r="H20" t="s">
        <v>30</v>
      </c>
    </row>
    <row r="21" spans="1:9" x14ac:dyDescent="0.45">
      <c r="A21" s="9">
        <v>42865</v>
      </c>
      <c r="D21" t="s">
        <v>31</v>
      </c>
      <c r="H21" t="s">
        <v>30</v>
      </c>
      <c r="I21" t="s">
        <v>30</v>
      </c>
    </row>
    <row r="22" spans="1:9" x14ac:dyDescent="0.45">
      <c r="A22" s="9">
        <v>42873</v>
      </c>
      <c r="C22" t="s">
        <v>32</v>
      </c>
      <c r="H22" t="s">
        <v>30</v>
      </c>
      <c r="I22" t="s">
        <v>30</v>
      </c>
    </row>
    <row r="23" spans="1:9" x14ac:dyDescent="0.45">
      <c r="A23" s="9">
        <v>42881</v>
      </c>
      <c r="B23" t="s">
        <v>26</v>
      </c>
      <c r="D23" t="s">
        <v>33</v>
      </c>
    </row>
    <row r="24" spans="1:9" x14ac:dyDescent="0.45">
      <c r="A24" s="9">
        <v>42889</v>
      </c>
      <c r="B24" t="s">
        <v>34</v>
      </c>
    </row>
    <row r="25" spans="1:9" x14ac:dyDescent="0.45">
      <c r="A25" s="9">
        <v>42897</v>
      </c>
      <c r="D25" t="s">
        <v>35</v>
      </c>
    </row>
    <row r="26" spans="1:9" x14ac:dyDescent="0.45">
      <c r="A26" s="9">
        <v>42905</v>
      </c>
      <c r="C26" t="s">
        <v>36</v>
      </c>
    </row>
    <row r="27" spans="1:9" x14ac:dyDescent="0.45">
      <c r="A27" s="9">
        <v>42913</v>
      </c>
      <c r="B27" t="s">
        <v>11</v>
      </c>
    </row>
    <row r="28" spans="1:9" x14ac:dyDescent="0.45">
      <c r="A28" s="9">
        <v>42921</v>
      </c>
      <c r="C28" t="s">
        <v>37</v>
      </c>
    </row>
    <row r="29" spans="1:9" x14ac:dyDescent="0.45">
      <c r="A29" s="9">
        <v>42929</v>
      </c>
      <c r="B29" t="s">
        <v>38</v>
      </c>
    </row>
    <row r="30" spans="1:9" x14ac:dyDescent="0.45">
      <c r="A30" s="9">
        <v>42937</v>
      </c>
      <c r="C30" t="s">
        <v>39</v>
      </c>
    </row>
    <row r="31" spans="1:9" x14ac:dyDescent="0.45">
      <c r="A31" s="9">
        <v>42945</v>
      </c>
    </row>
    <row r="32" spans="1:9" x14ac:dyDescent="0.45">
      <c r="A32" s="9">
        <v>42953</v>
      </c>
      <c r="D32" t="s">
        <v>40</v>
      </c>
    </row>
    <row r="33" spans="1:4" x14ac:dyDescent="0.45">
      <c r="A33" s="9">
        <v>42961</v>
      </c>
      <c r="C33" t="s">
        <v>41</v>
      </c>
    </row>
    <row r="34" spans="1:4" x14ac:dyDescent="0.45">
      <c r="A34" s="9">
        <v>42969</v>
      </c>
      <c r="D34" t="s">
        <v>42</v>
      </c>
    </row>
    <row r="35" spans="1:4" x14ac:dyDescent="0.45">
      <c r="A35" s="9">
        <v>42977</v>
      </c>
      <c r="B35" t="s">
        <v>43</v>
      </c>
    </row>
    <row r="36" spans="1:4" x14ac:dyDescent="0.45">
      <c r="A36" s="9">
        <v>42985</v>
      </c>
      <c r="C36" t="s">
        <v>44</v>
      </c>
    </row>
    <row r="37" spans="1:4" x14ac:dyDescent="0.45">
      <c r="A37" s="9">
        <v>42993</v>
      </c>
      <c r="B37" t="s">
        <v>45</v>
      </c>
    </row>
    <row r="38" spans="1:4" x14ac:dyDescent="0.45">
      <c r="A38" s="9">
        <v>43001</v>
      </c>
      <c r="D38" t="s">
        <v>46</v>
      </c>
    </row>
    <row r="39" spans="1:4" x14ac:dyDescent="0.45">
      <c r="A39" s="9">
        <v>43009</v>
      </c>
      <c r="C39" t="s">
        <v>19</v>
      </c>
    </row>
    <row r="40" spans="1:4" x14ac:dyDescent="0.45">
      <c r="A40" s="9">
        <v>43017</v>
      </c>
      <c r="B40" t="s">
        <v>47</v>
      </c>
    </row>
    <row r="41" spans="1:4" x14ac:dyDescent="0.45">
      <c r="A41" s="9">
        <v>43025</v>
      </c>
      <c r="B41" t="s">
        <v>48</v>
      </c>
    </row>
    <row r="42" spans="1:4" x14ac:dyDescent="0.45">
      <c r="A42" s="9">
        <v>43033</v>
      </c>
    </row>
    <row r="43" spans="1:4" x14ac:dyDescent="0.45">
      <c r="A43" s="9">
        <v>43041</v>
      </c>
      <c r="B43" t="s">
        <v>19</v>
      </c>
      <c r="D43" t="s">
        <v>19</v>
      </c>
    </row>
    <row r="44" spans="1:4" x14ac:dyDescent="0.45">
      <c r="A44" s="9">
        <v>43049</v>
      </c>
      <c r="B44" t="s">
        <v>49</v>
      </c>
    </row>
    <row r="45" spans="1:4" x14ac:dyDescent="0.45">
      <c r="A45" s="9">
        <v>43057</v>
      </c>
      <c r="B45" t="s">
        <v>50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workbookViewId="0">
      <selection activeCell="G17" sqref="G17"/>
    </sheetView>
  </sheetViews>
  <sheetFormatPr defaultColWidth="9.06640625" defaultRowHeight="14.25" x14ac:dyDescent="0.45"/>
  <cols>
    <col min="1" max="1" width="11.33203125" customWidth="1"/>
    <col min="2" max="2" width="12.06640625" customWidth="1"/>
    <col min="4" max="4" width="10.796875" customWidth="1"/>
    <col min="8" max="9" width="11.53125" customWidth="1"/>
    <col min="10" max="10" width="11.265625" customWidth="1"/>
    <col min="11" max="11" width="13.46484375" customWidth="1"/>
    <col min="12" max="12" width="11.265625" customWidth="1"/>
    <col min="13" max="13" width="14.73046875" customWidth="1"/>
    <col min="14" max="14" width="6.796875" customWidth="1"/>
    <col min="15" max="15" width="7.1328125" customWidth="1"/>
    <col min="16" max="16" width="6.59765625" customWidth="1"/>
    <col min="17" max="17" width="6.796875" customWidth="1"/>
    <col min="18" max="18" width="4.6640625" customWidth="1"/>
    <col min="19" max="19" width="8.1328125" customWidth="1"/>
    <col min="20" max="20" width="5.53125" customWidth="1"/>
    <col min="21" max="21" width="7.796875" customWidth="1"/>
    <col min="22" max="22" width="6" customWidth="1"/>
    <col min="23" max="23" width="8.73046875" customWidth="1"/>
    <col min="24" max="24" width="4.86328125" customWidth="1"/>
    <col min="25" max="25" width="6.06640625" customWidth="1"/>
    <col min="26" max="26" width="6.9296875" customWidth="1"/>
    <col min="27" max="27" width="7.265625" customWidth="1"/>
    <col min="28" max="28" width="6.3984375" customWidth="1"/>
    <col min="29" max="29" width="10.19921875" customWidth="1"/>
    <col min="30" max="30" width="12.33203125" customWidth="1"/>
    <col min="31" max="31" width="7.796875" customWidth="1"/>
    <col min="32" max="33" width="10.53125" customWidth="1"/>
    <col min="34" max="34" width="13.33203125" customWidth="1"/>
    <col min="35" max="35" width="6.6640625" customWidth="1"/>
    <col min="36" max="36" width="9.3984375" customWidth="1"/>
    <col min="37" max="37" width="7.86328125" customWidth="1"/>
    <col min="38" max="38" width="10.59765625" customWidth="1"/>
    <col min="39" max="39" width="8.73046875" customWidth="1"/>
    <col min="40" max="40" width="11.46484375" customWidth="1"/>
    <col min="42" max="42" width="11.796875" customWidth="1"/>
    <col min="43" max="43" width="8.19921875" customWidth="1"/>
    <col min="44" max="44" width="6.265625" customWidth="1"/>
    <col min="45" max="45" width="5.86328125" customWidth="1"/>
    <col min="46" max="46" width="8.59765625" customWidth="1"/>
    <col min="47" max="47" width="8.06640625" customWidth="1"/>
    <col min="48" max="48" width="5.9296875" customWidth="1"/>
    <col min="49" max="49" width="7.19921875" customWidth="1"/>
    <col min="50" max="50" width="6.3984375" customWidth="1"/>
    <col min="51" max="51" width="6" customWidth="1"/>
    <col min="52" max="52" width="3.53125" customWidth="1"/>
    <col min="53" max="54" width="6.3984375" customWidth="1"/>
    <col min="55" max="55" width="10.9296875" customWidth="1"/>
    <col min="56" max="56" width="10.19921875" customWidth="1"/>
  </cols>
  <sheetData>
    <row r="1" spans="1:13" ht="28.15" customHeight="1" x14ac:dyDescent="0.45">
      <c r="A1" s="10" t="s">
        <v>55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3" ht="19.149999999999999" customHeight="1" x14ac:dyDescent="0.45">
      <c r="A2" s="14" t="s">
        <v>59</v>
      </c>
      <c r="B2" s="15"/>
      <c r="C2" s="15"/>
      <c r="D2" s="15"/>
      <c r="E2" s="15"/>
      <c r="F2" s="15"/>
      <c r="G2" s="15"/>
      <c r="H2" s="14" t="s">
        <v>52</v>
      </c>
      <c r="I2" s="15"/>
      <c r="J2" s="15"/>
      <c r="K2" s="15"/>
      <c r="L2" s="15"/>
    </row>
    <row r="4" spans="1:13" x14ac:dyDescent="0.45">
      <c r="B4" s="12" t="s">
        <v>5</v>
      </c>
      <c r="C4" s="12" t="s">
        <v>6</v>
      </c>
      <c r="D4" s="12" t="s">
        <v>7</v>
      </c>
      <c r="G4" s="12" t="s">
        <v>58</v>
      </c>
      <c r="H4" s="13" t="s">
        <v>8</v>
      </c>
      <c r="I4" s="13" t="s">
        <v>53</v>
      </c>
      <c r="J4" s="13" t="s">
        <v>54</v>
      </c>
      <c r="K4" s="13" t="s">
        <v>57</v>
      </c>
      <c r="M4" s="13" t="s">
        <v>70</v>
      </c>
    </row>
    <row r="5" spans="1:13" x14ac:dyDescent="0.45">
      <c r="A5" s="9">
        <v>42737</v>
      </c>
      <c r="D5" t="s">
        <v>10</v>
      </c>
      <c r="G5">
        <f>COUNTIF($B$5:$D$45,H5)</f>
        <v>2</v>
      </c>
      <c r="H5" t="s">
        <v>16</v>
      </c>
      <c r="I5" t="str">
        <f>IF(COLUMNS($I$4:I4)&lt;=$G5,INDEX($B$4:$D$4,,_xlfn.AGGREGATE(14,4,($B$5:$D$45=$H5)*(COLUMN($B$4:$D$4)-COLUMN($A$4)),COLUMNS($I$4:I4))),"")</f>
        <v>Games</v>
      </c>
      <c r="J5" t="str">
        <f>IF(COLUMNS($I$4:J4)&lt;=$G5,INDEX($B$4:$D$4,,_xlfn.AGGREGATE(14,4,($B$5:$D$45=$H5)*(COLUMN($B$4:$D$4)-COLUMN($A$4)),COLUMNS($I$4:J4))),"")</f>
        <v>Productivity</v>
      </c>
      <c r="K5" t="str">
        <f>IF(COLUMNS($I$4:K4)&lt;=$G5,INDEX($B$4:$D$4,,_xlfn.AGGREGATE(14,4,($B$5:$D$45=$H5)*(COLUMN($B$4:$D$4)-COLUMN($A$4)),COLUMNS($I$4:K4))),"")</f>
        <v/>
      </c>
      <c r="M5" t="str">
        <f t="array" ref="M5">_xlfn.TEXTJOIN(", ",,IF(ISNUMBER(FIND($B$4:$D$4,_xlfn.TEXTJOIN(",", ,IF(H5=$B$5:$D$45,$B$4:$D$4,"")))),$B$4:$D$4,""))</f>
        <v>Productivity, Games</v>
      </c>
    </row>
    <row r="6" spans="1:13" x14ac:dyDescent="0.45">
      <c r="A6" s="9">
        <v>42745</v>
      </c>
      <c r="B6" t="s">
        <v>12</v>
      </c>
      <c r="D6" t="s">
        <v>13</v>
      </c>
      <c r="G6">
        <f t="shared" ref="G6:G16" si="0">COUNTIF($B$5:$D$45,H6)</f>
        <v>1</v>
      </c>
      <c r="H6" t="s">
        <v>23</v>
      </c>
      <c r="I6" t="str">
        <f>IF(COLUMNS($I$4:I5)&lt;=$G6,INDEX($B$4:$D$4,,_xlfn.AGGREGATE(14,4,($B$5:$D$45=$H6)*(COLUMN($B$4:$D$4)-COLUMN($A$4)),COLUMNS($I$4:I5))),"")</f>
        <v>Utility</v>
      </c>
      <c r="J6" t="str">
        <f>IF(COLUMNS($I$4:J5)&lt;=$G6,INDEX($B$4:$D$4,,_xlfn.AGGREGATE(14,4,($B$5:$D$45=$H6)*(COLUMN($B$4:$D$4)-COLUMN($A$4)),COLUMNS($I$4:J5))),"")</f>
        <v/>
      </c>
      <c r="K6" t="str">
        <f>IF(COLUMNS($I$4:K5)&lt;=$G6,INDEX($B$4:$D$4,,_xlfn.AGGREGATE(14,4,($B$5:$D$45=$H6)*(COLUMN($B$4:$D$4)-COLUMN($A$4)),COLUMNS($I$4:K5))),"")</f>
        <v/>
      </c>
      <c r="M6" t="str">
        <f t="array" ref="M6">_xlfn.TEXTJOIN(", ",,IF(ISNUMBER(FIND($B$4:$D$4,_xlfn.TEXTJOIN(",", ,IF(H6=$B$5:$D$45,$B$4:$D$4,"")))),$B$4:$D$4,""))</f>
        <v>Utility</v>
      </c>
    </row>
    <row r="7" spans="1:13" x14ac:dyDescent="0.45">
      <c r="A7" s="9">
        <v>42753</v>
      </c>
      <c r="B7" t="s">
        <v>14</v>
      </c>
      <c r="C7" t="s">
        <v>15</v>
      </c>
      <c r="G7">
        <f t="shared" si="0"/>
        <v>1</v>
      </c>
      <c r="H7" t="s">
        <v>24</v>
      </c>
      <c r="I7" t="str">
        <f>IF(COLUMNS($I$4:I6)&lt;=$G7,INDEX($B$4:$D$4,,_xlfn.AGGREGATE(14,4,($B$5:$D$45=$H7)*(COLUMN($B$4:$D$4)-COLUMN($A$4)),COLUMNS($I$4:I6))),"")</f>
        <v>Games</v>
      </c>
      <c r="J7" t="str">
        <f>IF(COLUMNS($I$4:J6)&lt;=$G7,INDEX($B$4:$D$4,,_xlfn.AGGREGATE(14,4,($B$5:$D$45=$H7)*(COLUMN($B$4:$D$4)-COLUMN($A$4)),COLUMNS($I$4:J6))),"")</f>
        <v/>
      </c>
      <c r="K7" t="str">
        <f>IF(COLUMNS($I$4:K6)&lt;=$G7,INDEX($B$4:$D$4,,_xlfn.AGGREGATE(14,4,($B$5:$D$45=$H7)*(COLUMN($B$4:$D$4)-COLUMN($A$4)),COLUMNS($I$4:K6))),"")</f>
        <v/>
      </c>
      <c r="M7" t="str">
        <f t="array" ref="M7">_xlfn.TEXTJOIN(", ",,IF(ISNUMBER(FIND($B$4:$D$4,_xlfn.TEXTJOIN(",", ,IF(H7=$B$5:$D$45,$B$4:$D$4,"")))),$B$4:$D$4,""))</f>
        <v>Games</v>
      </c>
    </row>
    <row r="8" spans="1:13" x14ac:dyDescent="0.45">
      <c r="A8" s="9">
        <v>42761</v>
      </c>
      <c r="B8" t="s">
        <v>16</v>
      </c>
      <c r="D8" t="s">
        <v>17</v>
      </c>
      <c r="G8">
        <f t="shared" si="0"/>
        <v>1</v>
      </c>
      <c r="H8" t="s">
        <v>12</v>
      </c>
      <c r="I8" t="str">
        <f>IF(COLUMNS($I$4:I7)&lt;=$G8,INDEX($B$4:$D$4,,_xlfn.AGGREGATE(14,4,($B$5:$D$45=$H8)*(COLUMN($B$4:$D$4)-COLUMN($A$4)),COLUMNS($I$4:I7))),"")</f>
        <v>Productivity</v>
      </c>
      <c r="J8" t="str">
        <f>IF(COLUMNS($I$4:J7)&lt;=$G8,INDEX($B$4:$D$4,,_xlfn.AGGREGATE(14,4,($B$5:$D$45=$H8)*(COLUMN($B$4:$D$4)-COLUMN($A$4)),COLUMNS($I$4:J7))),"")</f>
        <v/>
      </c>
      <c r="K8" t="str">
        <f>IF(COLUMNS($I$4:K7)&lt;=$G8,INDEX($B$4:$D$4,,_xlfn.AGGREGATE(14,4,($B$5:$D$45=$H8)*(COLUMN($B$4:$D$4)-COLUMN($A$4)),COLUMNS($I$4:K7))),"")</f>
        <v/>
      </c>
      <c r="M8" t="str">
        <f t="array" ref="M8">_xlfn.TEXTJOIN(", ",,IF(ISNUMBER(FIND($B$4:$D$4,_xlfn.TEXTJOIN(",", ,IF(H8=$B$5:$D$45,$B$4:$D$4,"")))),$B$4:$D$4,""))</f>
        <v>Productivity</v>
      </c>
    </row>
    <row r="9" spans="1:13" x14ac:dyDescent="0.45">
      <c r="A9" s="9">
        <v>42769</v>
      </c>
      <c r="C9" s="15" t="s">
        <v>16</v>
      </c>
      <c r="G9">
        <f t="shared" si="0"/>
        <v>1</v>
      </c>
      <c r="H9" t="s">
        <v>18</v>
      </c>
      <c r="I9" t="str">
        <f>IF(COLUMNS($I$4:I8)&lt;=$G9,INDEX($B$4:$D$4,,_xlfn.AGGREGATE(14,4,($B$5:$D$45=$H9)*(COLUMN($B$4:$D$4)-COLUMN($A$4)),COLUMNS($I$4:I8))),"")</f>
        <v>Productivity</v>
      </c>
      <c r="J9" t="str">
        <f>IF(COLUMNS($I$4:J8)&lt;=$G9,INDEX($B$4:$D$4,,_xlfn.AGGREGATE(14,4,($B$5:$D$45=$H9)*(COLUMN($B$4:$D$4)-COLUMN($A$4)),COLUMNS($I$4:J8))),"")</f>
        <v/>
      </c>
      <c r="K9" t="str">
        <f>IF(COLUMNS($I$4:K8)&lt;=$G9,INDEX($B$4:$D$4,,_xlfn.AGGREGATE(14,4,($B$5:$D$45=$H9)*(COLUMN($B$4:$D$4)-COLUMN($A$4)),COLUMNS($I$4:K8))),"")</f>
        <v/>
      </c>
      <c r="M9" t="str">
        <f t="array" ref="M9">_xlfn.TEXTJOIN(", ",,IF(ISNUMBER(FIND($B$4:$D$4,_xlfn.TEXTJOIN(",", ,IF(H9=$B$5:$D$45,$B$4:$D$4,"")))),$B$4:$D$4,""))</f>
        <v>Productivity</v>
      </c>
    </row>
    <row r="10" spans="1:13" x14ac:dyDescent="0.45">
      <c r="A10" s="9">
        <v>42777</v>
      </c>
      <c r="D10" t="s">
        <v>20</v>
      </c>
      <c r="G10">
        <f t="shared" si="0"/>
        <v>3</v>
      </c>
      <c r="H10" t="s">
        <v>19</v>
      </c>
      <c r="I10" t="str">
        <f>IF(COLUMNS($I$4:I9)&lt;=$G10,INDEX($B$4:$D$4,,_xlfn.AGGREGATE(14,4,($B$5:$D$45=$H10)*(COLUMN($B$4:$D$4)-COLUMN($A$4)),COLUMNS($I$4:I9))),"")</f>
        <v>Utility</v>
      </c>
      <c r="J10" t="str">
        <f>IF(COLUMNS($I$4:J9)&lt;=$G10,INDEX($B$4:$D$4,,_xlfn.AGGREGATE(14,4,($B$5:$D$45=$H10)*(COLUMN($B$4:$D$4)-COLUMN($A$4)),COLUMNS($I$4:J9))),"")</f>
        <v>Games</v>
      </c>
      <c r="K10" t="str">
        <f>IF(COLUMNS($I$4:K9)&lt;=$G10,INDEX($B$4:$D$4,,_xlfn.AGGREGATE(14,4,($B$5:$D$45=$H10)*(COLUMN($B$4:$D$4)-COLUMN($A$4)),COLUMNS($I$4:K9))),"")</f>
        <v>Productivity</v>
      </c>
      <c r="M10" t="str">
        <f t="array" ref="M10">_xlfn.TEXTJOIN(", ",,IF(ISNUMBER(FIND($B$4:$D$4,_xlfn.TEXTJOIN(",", ,IF(H10=$B$5:$D$45,$B$4:$D$4,"")))),$B$4:$D$4,""))</f>
        <v>Productivity, Games, Utility</v>
      </c>
    </row>
    <row r="11" spans="1:13" x14ac:dyDescent="0.45">
      <c r="A11" s="9">
        <v>42785</v>
      </c>
      <c r="C11" t="s">
        <v>22</v>
      </c>
      <c r="G11">
        <f t="shared" si="0"/>
        <v>1</v>
      </c>
      <c r="H11" t="s">
        <v>21</v>
      </c>
      <c r="I11" t="str">
        <f>IF(COLUMNS($I$4:I10)&lt;=$G11,INDEX($B$4:$D$4,,_xlfn.AGGREGATE(14,4,($B$5:$D$45=$H11)*(COLUMN($B$4:$D$4)-COLUMN($A$4)),COLUMNS($I$4:I10))),"")</f>
        <v>Games</v>
      </c>
      <c r="J11" t="str">
        <f>IF(COLUMNS($I$4:J10)&lt;=$G11,INDEX($B$4:$D$4,,_xlfn.AGGREGATE(14,4,($B$5:$D$45=$H11)*(COLUMN($B$4:$D$4)-COLUMN($A$4)),COLUMNS($I$4:J10))),"")</f>
        <v/>
      </c>
      <c r="K11" t="str">
        <f>IF(COLUMNS($I$4:K10)&lt;=$G11,INDEX($B$4:$D$4,,_xlfn.AGGREGATE(14,4,($B$5:$D$45=$H11)*(COLUMN($B$4:$D$4)-COLUMN($A$4)),COLUMNS($I$4:K10))),"")</f>
        <v/>
      </c>
      <c r="M11" t="str">
        <f t="array" ref="M11">_xlfn.TEXTJOIN(", ",,IF(ISNUMBER(FIND($B$4:$D$4,_xlfn.TEXTJOIN(",", ,IF(H11=$B$5:$D$45,$B$4:$D$4,"")))),$B$4:$D$4,""))</f>
        <v>Games</v>
      </c>
    </row>
    <row r="12" spans="1:13" x14ac:dyDescent="0.45">
      <c r="A12" s="9">
        <v>42793</v>
      </c>
      <c r="D12" t="s">
        <v>23</v>
      </c>
      <c r="G12">
        <f t="shared" si="0"/>
        <v>1</v>
      </c>
      <c r="H12" t="s">
        <v>22</v>
      </c>
      <c r="I12" t="str">
        <f>IF(COLUMNS($I$4:I11)&lt;=$G12,INDEX($B$4:$D$4,,_xlfn.AGGREGATE(14,4,($B$5:$D$45=$H12)*(COLUMN($B$4:$D$4)-COLUMN($A$4)),COLUMNS($I$4:I11))),"")</f>
        <v>Games</v>
      </c>
      <c r="J12" t="str">
        <f>IF(COLUMNS($I$4:J11)&lt;=$G12,INDEX($B$4:$D$4,,_xlfn.AGGREGATE(14,4,($B$5:$D$45=$H12)*(COLUMN($B$4:$D$4)-COLUMN($A$4)),COLUMNS($I$4:J11))),"")</f>
        <v/>
      </c>
      <c r="K12" t="str">
        <f>IF(COLUMNS($I$4:K11)&lt;=$G12,INDEX($B$4:$D$4,,_xlfn.AGGREGATE(14,4,($B$5:$D$45=$H12)*(COLUMN($B$4:$D$4)-COLUMN($A$4)),COLUMNS($I$4:K11))),"")</f>
        <v/>
      </c>
      <c r="M12" t="str">
        <f t="array" ref="M12">_xlfn.TEXTJOIN(", ",,IF(ISNUMBER(FIND($B$4:$D$4,_xlfn.TEXTJOIN(",", ,IF(H12=$B$5:$D$45,$B$4:$D$4,"")))),$B$4:$D$4,""))</f>
        <v>Games</v>
      </c>
    </row>
    <row r="13" spans="1:13" x14ac:dyDescent="0.45">
      <c r="A13" s="17">
        <v>42801</v>
      </c>
      <c r="B13" s="11"/>
      <c r="C13" s="11" t="s">
        <v>24</v>
      </c>
      <c r="D13" s="11"/>
      <c r="G13">
        <f t="shared" si="0"/>
        <v>1</v>
      </c>
      <c r="H13" t="s">
        <v>13</v>
      </c>
      <c r="I13" t="str">
        <f>IF(COLUMNS($I$4:I12)&lt;=$G13,INDEX($B$4:$D$4,,_xlfn.AGGREGATE(14,4,($B$5:$D$45=$H13)*(COLUMN($B$4:$D$4)-COLUMN($A$4)),COLUMNS($I$4:I12))),"")</f>
        <v>Utility</v>
      </c>
      <c r="J13" t="str">
        <f>IF(COLUMNS($I$4:J12)&lt;=$G13,INDEX($B$4:$D$4,,_xlfn.AGGREGATE(14,4,($B$5:$D$45=$H13)*(COLUMN($B$4:$D$4)-COLUMN($A$4)),COLUMNS($I$4:J12))),"")</f>
        <v/>
      </c>
      <c r="K13" t="str">
        <f>IF(COLUMNS($I$4:K12)&lt;=$G13,INDEX($B$4:$D$4,,_xlfn.AGGREGATE(14,4,($B$5:$D$45=$H13)*(COLUMN($B$4:$D$4)-COLUMN($A$4)),COLUMNS($I$4:K12))),"")</f>
        <v/>
      </c>
      <c r="M13" t="str">
        <f t="array" ref="M13">_xlfn.TEXTJOIN(", ",,IF(ISNUMBER(FIND($B$4:$D$4,_xlfn.TEXTJOIN(",", ,IF(H13=$B$5:$D$45,$B$4:$D$4,"")))),$B$4:$D$4,""))</f>
        <v>Utility</v>
      </c>
    </row>
    <row r="14" spans="1:13" x14ac:dyDescent="0.45">
      <c r="A14" s="9">
        <v>42809</v>
      </c>
      <c r="B14" t="s">
        <v>25</v>
      </c>
      <c r="G14">
        <f t="shared" si="0"/>
        <v>1</v>
      </c>
      <c r="H14" t="s">
        <v>20</v>
      </c>
      <c r="I14" t="str">
        <f>IF(COLUMNS($I$4:I13)&lt;=$G14,INDEX($B$4:$D$4,,_xlfn.AGGREGATE(14,4,($B$5:$D$45=$H14)*(COLUMN($B$4:$D$4)-COLUMN($A$4)),COLUMNS($I$4:I13))),"")</f>
        <v>Utility</v>
      </c>
      <c r="J14" t="str">
        <f>IF(COLUMNS($I$4:J13)&lt;=$G14,INDEX($B$4:$D$4,,_xlfn.AGGREGATE(14,4,($B$5:$D$45=$H14)*(COLUMN($B$4:$D$4)-COLUMN($A$4)),COLUMNS($I$4:J13))),"")</f>
        <v/>
      </c>
      <c r="K14" t="str">
        <f>IF(COLUMNS($I$4:K13)&lt;=$G14,INDEX($B$4:$D$4,,_xlfn.AGGREGATE(14,4,($B$5:$D$45=$H14)*(COLUMN($B$4:$D$4)-COLUMN($A$4)),COLUMNS($I$4:K13))),"")</f>
        <v/>
      </c>
      <c r="M14" t="str">
        <f t="array" ref="M14">_xlfn.TEXTJOIN(", ",,IF(ISNUMBER(FIND($B$4:$D$4,_xlfn.TEXTJOIN(",", ,IF(H14=$B$5:$D$45,$B$4:$D$4,"")))),$B$4:$D$4,""))</f>
        <v>Utility</v>
      </c>
    </row>
    <row r="15" spans="1:13" x14ac:dyDescent="0.45">
      <c r="A15" s="9">
        <v>42817</v>
      </c>
      <c r="D15" t="s">
        <v>26</v>
      </c>
      <c r="G15">
        <f t="shared" si="0"/>
        <v>2</v>
      </c>
      <c r="H15" t="s">
        <v>26</v>
      </c>
      <c r="I15" t="str">
        <f>IF(COLUMNS($I$4:I14)&lt;=$G15,INDEX($B$4:$D$4,,_xlfn.AGGREGATE(14,4,($B$5:$D$45=$H15)*(COLUMN($B$4:$D$4)-COLUMN($A$4)),COLUMNS($I$4:I14))),"")</f>
        <v>Utility</v>
      </c>
      <c r="J15" t="str">
        <f>IF(COLUMNS($I$4:J14)&lt;=$G15,INDEX($B$4:$D$4,,_xlfn.AGGREGATE(14,4,($B$5:$D$45=$H15)*(COLUMN($B$4:$D$4)-COLUMN($A$4)),COLUMNS($I$4:J14))),"")</f>
        <v>Productivity</v>
      </c>
      <c r="K15" t="str">
        <f>IF(COLUMNS($I$4:K14)&lt;=$G15,INDEX($B$4:$D$4,,_xlfn.AGGREGATE(14,4,($B$5:$D$45=$H15)*(COLUMN($B$4:$D$4)-COLUMN($A$4)),COLUMNS($I$4:K14))),"")</f>
        <v/>
      </c>
      <c r="M15" t="str">
        <f t="array" ref="M15">_xlfn.TEXTJOIN(", ",,IF(ISNUMBER(FIND($B$4:$D$4,_xlfn.TEXTJOIN(",", ,IF(H15=$B$5:$D$45,$B$4:$D$4,"")))),$B$4:$D$4,""))</f>
        <v>Productivity, Utility</v>
      </c>
    </row>
    <row r="16" spans="1:13" x14ac:dyDescent="0.45">
      <c r="A16" s="9">
        <v>42825</v>
      </c>
      <c r="C16" t="s">
        <v>27</v>
      </c>
      <c r="G16">
        <f t="shared" si="0"/>
        <v>1</v>
      </c>
      <c r="H16" t="s">
        <v>14</v>
      </c>
      <c r="I16" t="str">
        <f>IF(COLUMNS($I$4:I15)&lt;=$G16,INDEX($B$4:$D$4,,_xlfn.AGGREGATE(14,4,($B$5:$D$45=$H16)*(COLUMN($B$4:$D$4)-COLUMN($A$4)),COLUMNS($I$4:I15))),"")</f>
        <v>Productivity</v>
      </c>
      <c r="J16" t="str">
        <f>IF(COLUMNS($I$4:J15)&lt;=$G16,INDEX($B$4:$D$4,,_xlfn.AGGREGATE(14,4,($B$5:$D$45=$H16)*(COLUMN($B$4:$D$4)-COLUMN($A$4)),COLUMNS($I$4:J15))),"")</f>
        <v/>
      </c>
      <c r="K16" t="str">
        <f>IF(COLUMNS($I$4:K15)&lt;=$G16,INDEX($B$4:$D$4,,_xlfn.AGGREGATE(14,4,($B$5:$D$45=$H16)*(COLUMN($B$4:$D$4)-COLUMN($A$4)),COLUMNS($I$4:K15))),"")</f>
        <v/>
      </c>
      <c r="M16" t="str">
        <f t="array" ref="M16">_xlfn.TEXTJOIN(", ",,IF(ISNUMBER(FIND($B$4:$D$4,_xlfn.TEXTJOIN(",", ,IF(H16=$B$5:$D$45,$B$4:$D$4,"")))),$B$4:$D$4,""))</f>
        <v>Productivity</v>
      </c>
    </row>
    <row r="17" spans="1:9" x14ac:dyDescent="0.45">
      <c r="A17" s="9">
        <v>42833</v>
      </c>
      <c r="D17" t="s">
        <v>28</v>
      </c>
    </row>
    <row r="18" spans="1:9" x14ac:dyDescent="0.45">
      <c r="A18" s="9">
        <v>42841</v>
      </c>
      <c r="B18" t="s">
        <v>29</v>
      </c>
    </row>
    <row r="19" spans="1:9" x14ac:dyDescent="0.45">
      <c r="A19" s="9">
        <v>42849</v>
      </c>
      <c r="B19" t="s">
        <v>18</v>
      </c>
    </row>
    <row r="20" spans="1:9" x14ac:dyDescent="0.45">
      <c r="A20" s="9">
        <v>42857</v>
      </c>
      <c r="C20" t="s">
        <v>21</v>
      </c>
      <c r="H20" t="s">
        <v>30</v>
      </c>
    </row>
    <row r="21" spans="1:9" x14ac:dyDescent="0.45">
      <c r="A21" s="9">
        <v>42865</v>
      </c>
      <c r="D21" t="s">
        <v>31</v>
      </c>
      <c r="H21" t="s">
        <v>30</v>
      </c>
      <c r="I21" t="s">
        <v>30</v>
      </c>
    </row>
    <row r="22" spans="1:9" x14ac:dyDescent="0.45">
      <c r="A22" s="9">
        <v>42873</v>
      </c>
      <c r="C22" t="s">
        <v>32</v>
      </c>
      <c r="H22" t="s">
        <v>30</v>
      </c>
      <c r="I22" t="s">
        <v>30</v>
      </c>
    </row>
    <row r="23" spans="1:9" x14ac:dyDescent="0.45">
      <c r="A23" s="9">
        <v>42881</v>
      </c>
      <c r="B23" t="s">
        <v>26</v>
      </c>
      <c r="D23" t="s">
        <v>33</v>
      </c>
    </row>
    <row r="24" spans="1:9" x14ac:dyDescent="0.45">
      <c r="A24" s="9">
        <v>42889</v>
      </c>
      <c r="B24" t="s">
        <v>34</v>
      </c>
    </row>
    <row r="25" spans="1:9" x14ac:dyDescent="0.45">
      <c r="A25" s="9">
        <v>42897</v>
      </c>
      <c r="D25" t="s">
        <v>35</v>
      </c>
    </row>
    <row r="26" spans="1:9" x14ac:dyDescent="0.45">
      <c r="A26" s="9">
        <v>42905</v>
      </c>
      <c r="C26" t="s">
        <v>36</v>
      </c>
    </row>
    <row r="27" spans="1:9" x14ac:dyDescent="0.45">
      <c r="A27" s="9">
        <v>42913</v>
      </c>
      <c r="B27" t="s">
        <v>11</v>
      </c>
    </row>
    <row r="28" spans="1:9" x14ac:dyDescent="0.45">
      <c r="A28" s="9">
        <v>42921</v>
      </c>
      <c r="C28" t="s">
        <v>37</v>
      </c>
    </row>
    <row r="29" spans="1:9" x14ac:dyDescent="0.45">
      <c r="A29" s="9">
        <v>42929</v>
      </c>
      <c r="B29" t="s">
        <v>38</v>
      </c>
    </row>
    <row r="30" spans="1:9" x14ac:dyDescent="0.45">
      <c r="A30" s="9">
        <v>42937</v>
      </c>
      <c r="C30" t="s">
        <v>39</v>
      </c>
    </row>
    <row r="31" spans="1:9" x14ac:dyDescent="0.45">
      <c r="A31" s="9">
        <v>42945</v>
      </c>
    </row>
    <row r="32" spans="1:9" x14ac:dyDescent="0.45">
      <c r="A32" s="9">
        <v>42953</v>
      </c>
      <c r="D32" t="s">
        <v>40</v>
      </c>
    </row>
    <row r="33" spans="1:4" x14ac:dyDescent="0.45">
      <c r="A33" s="9">
        <v>42961</v>
      </c>
      <c r="C33" t="s">
        <v>41</v>
      </c>
    </row>
    <row r="34" spans="1:4" x14ac:dyDescent="0.45">
      <c r="A34" s="9">
        <v>42969</v>
      </c>
      <c r="D34" t="s">
        <v>42</v>
      </c>
    </row>
    <row r="35" spans="1:4" x14ac:dyDescent="0.45">
      <c r="A35" s="9">
        <v>42977</v>
      </c>
      <c r="B35" t="s">
        <v>43</v>
      </c>
    </row>
    <row r="36" spans="1:4" x14ac:dyDescent="0.45">
      <c r="A36" s="9">
        <v>42985</v>
      </c>
      <c r="C36" t="s">
        <v>44</v>
      </c>
    </row>
    <row r="37" spans="1:4" x14ac:dyDescent="0.45">
      <c r="A37" s="9">
        <v>42993</v>
      </c>
      <c r="B37" t="s">
        <v>45</v>
      </c>
    </row>
    <row r="38" spans="1:4" x14ac:dyDescent="0.45">
      <c r="A38" s="9">
        <v>43001</v>
      </c>
      <c r="D38" t="s">
        <v>46</v>
      </c>
    </row>
    <row r="39" spans="1:4" x14ac:dyDescent="0.45">
      <c r="A39" s="9">
        <v>43009</v>
      </c>
      <c r="C39" t="s">
        <v>19</v>
      </c>
    </row>
    <row r="40" spans="1:4" x14ac:dyDescent="0.45">
      <c r="A40" s="9">
        <v>43017</v>
      </c>
      <c r="B40" t="s">
        <v>47</v>
      </c>
    </row>
    <row r="41" spans="1:4" x14ac:dyDescent="0.45">
      <c r="A41" s="9">
        <v>43025</v>
      </c>
      <c r="B41" t="s">
        <v>48</v>
      </c>
    </row>
    <row r="42" spans="1:4" x14ac:dyDescent="0.45">
      <c r="A42" s="9">
        <v>43033</v>
      </c>
    </row>
    <row r="43" spans="1:4" x14ac:dyDescent="0.45">
      <c r="A43" s="9">
        <v>43041</v>
      </c>
      <c r="B43" t="s">
        <v>19</v>
      </c>
      <c r="D43" t="s">
        <v>19</v>
      </c>
    </row>
    <row r="44" spans="1:4" x14ac:dyDescent="0.45">
      <c r="A44" s="9">
        <v>43049</v>
      </c>
      <c r="B44" t="s">
        <v>49</v>
      </c>
    </row>
    <row r="45" spans="1:4" x14ac:dyDescent="0.45">
      <c r="A45" s="9">
        <v>43057</v>
      </c>
      <c r="B45" t="s">
        <v>50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3E77E482-709F-41AE-BE83-45349ED5625D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Notes</vt:lpstr>
      <vt:lpstr>Complex_Lookup_Before</vt:lpstr>
      <vt:lpstr>Complex_Lookup_After</vt:lpstr>
      <vt:lpstr>ComplexLookup_MM_Before</vt:lpstr>
      <vt:lpstr>ComplexLookup_ManyMatches</vt:lpstr>
      <vt:lpstr>Notes!Print_Area</vt:lpstr>
    </vt:vector>
  </TitlesOfParts>
  <Company>www.xelplus.com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cp:lastModifiedBy>Leila Gharani</cp:lastModifiedBy>
  <dcterms:created xsi:type="dcterms:W3CDTF">2017-06-02T06:57:01Z</dcterms:created>
  <dcterms:modified xsi:type="dcterms:W3CDTF">2017-09-12T10:17:01Z</dcterms:modified>
</cp:coreProperties>
</file>