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xelplus-my.sharepoint.com/personal/gharani_xelplus_com/Documents/YouTube/YT_2020/202005/Multiple Match results Bob/"/>
    </mc:Choice>
  </mc:AlternateContent>
  <xr:revisionPtr revIDLastSave="51" documentId="8_{B40C99AC-6778-448C-9D6A-58B79E823AA6}" xr6:coauthVersionLast="45" xr6:coauthVersionMax="45" xr10:uidLastSave="{6D8A5DB4-F5C1-46E2-B1E5-052EC3B9F8EE}"/>
  <bookViews>
    <workbookView xWindow="-98" yWindow="-98" windowWidth="28996" windowHeight="15796" activeTab="3" xr2:uid="{00000000-000D-0000-FFFF-FFFF00000000}"/>
  </bookViews>
  <sheets>
    <sheet name="More --&gt;" sheetId="5" r:id="rId1"/>
    <sheet name="Bob_Mod2" sheetId="9" r:id="rId2"/>
    <sheet name="Bob_Mod1" sheetId="8" r:id="rId3"/>
    <sheet name="Bob" sheetId="7" r:id="rId4"/>
    <sheet name="Solution_Original" sheetId="2" r:id="rId5"/>
    <sheet name="Table" sheetId="3" r:id="rId6"/>
    <sheet name="FILTER" sheetId="11" r:id="rId7"/>
  </sheets>
  <externalReferences>
    <externalReference r:id="rId8"/>
    <externalReference r:id="rId9"/>
  </externalReferences>
  <definedNames>
    <definedName name="_xlcn.WorksheetConnection_T9A2C161" localSheetId="0" hidden="1">#REF!</definedName>
    <definedName name="_xlcn.WorksheetConnection_T9A2C161" hidden="1">#REF!</definedName>
    <definedName name="Flag">INDIRECT([1]Report!$C$2)</definedName>
    <definedName name="mylist">INDEX(([2]!TableProd[Productivity],[2]!TableGame[Games],[2]!TableUtility[Utility]),,,MATCH([2]Table!$F$4,[2]Table!$A$4:$C$4,0))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 i="7" l="1"/>
  <c r="F6" i="7" s="1"/>
  <c r="F7" i="7" s="1"/>
  <c r="F8" i="7" s="1"/>
  <c r="F9" i="7" s="1"/>
  <c r="F10" i="7" s="1"/>
  <c r="F11" i="7" s="1"/>
  <c r="F12" i="7" s="1"/>
  <c r="F13" i="7" s="1"/>
  <c r="F14" i="7" s="1"/>
  <c r="G14" i="7" s="1" a="1"/>
  <c r="G14" i="7" s="1"/>
  <c r="G6" i="2" a="1"/>
  <c r="G6" i="2" s="1"/>
  <c r="G7" i="2" a="1"/>
  <c r="G7" i="2" s="1"/>
  <c r="G8" i="2" a="1"/>
  <c r="G8" i="2" s="1"/>
  <c r="G9" i="2" a="1"/>
  <c r="G9" i="2" s="1"/>
  <c r="G10" i="2" a="1"/>
  <c r="G10" i="2" s="1"/>
  <c r="G11" i="2" a="1"/>
  <c r="G11" i="2" s="1"/>
  <c r="G12" i="2" a="1"/>
  <c r="G12" i="2" s="1"/>
  <c r="G13" i="2" a="1"/>
  <c r="G13" i="2" s="1"/>
  <c r="G14" i="2" a="1"/>
  <c r="G14" i="2" s="1"/>
  <c r="G5" i="2" a="1"/>
  <c r="G5" i="2" s="1"/>
  <c r="G5" i="11" a="1"/>
  <c r="G5" i="11" s="1"/>
  <c r="F3" i="9"/>
  <c r="H13" i="9" s="1" a="1"/>
  <c r="H13" i="9" s="1"/>
  <c r="F3" i="8"/>
  <c r="G10" i="8" s="1" a="1"/>
  <c r="G10" i="8" s="1"/>
  <c r="G9" i="9" l="1" a="1"/>
  <c r="G9" i="9" s="1"/>
  <c r="G13" i="9" a="1"/>
  <c r="G13" i="9" s="1"/>
  <c r="H10" i="9" a="1"/>
  <c r="H10" i="9" s="1"/>
  <c r="H14" i="9" a="1"/>
  <c r="H14" i="9" s="1"/>
  <c r="H12" i="9" a="1"/>
  <c r="H12" i="9" s="1"/>
  <c r="G14" i="9" a="1"/>
  <c r="G14" i="9" s="1"/>
  <c r="H11" i="9" a="1"/>
  <c r="H11" i="9" s="1"/>
  <c r="G12" i="9" a="1"/>
  <c r="G12" i="9" s="1"/>
  <c r="G11" i="9" a="1"/>
  <c r="G11" i="9" s="1"/>
  <c r="H9" i="9" a="1"/>
  <c r="H9" i="9" s="1"/>
  <c r="G10" i="9" a="1"/>
  <c r="G10" i="9" s="1"/>
  <c r="H14" i="8" a="1"/>
  <c r="H14" i="8" s="1"/>
  <c r="H9" i="8" a="1"/>
  <c r="H9" i="8" s="1"/>
  <c r="H13" i="8" a="1"/>
  <c r="H13" i="8" s="1"/>
  <c r="F5" i="8"/>
  <c r="G5" i="8" s="1" a="1"/>
  <c r="G5" i="8" s="1"/>
  <c r="H12" i="8" a="1"/>
  <c r="H12" i="8" s="1"/>
  <c r="H11" i="8" a="1"/>
  <c r="H11" i="8" s="1"/>
  <c r="H10" i="8" a="1"/>
  <c r="H10" i="8" s="1"/>
  <c r="G5" i="7" a="1"/>
  <c r="G5" i="7" s="1"/>
  <c r="H12" i="7" a="1"/>
  <c r="H12" i="7" s="1"/>
  <c r="H6" i="7" a="1"/>
  <c r="H6" i="7" s="1"/>
  <c r="H11" i="7" a="1"/>
  <c r="H11" i="7" s="1"/>
  <c r="H9" i="7" a="1"/>
  <c r="H9" i="7" s="1"/>
  <c r="H10" i="7" a="1"/>
  <c r="H10" i="7" s="1"/>
  <c r="H8" i="7" a="1"/>
  <c r="H8" i="7" s="1"/>
  <c r="H14" i="7" a="1"/>
  <c r="H14" i="7" s="1"/>
  <c r="H13" i="7" a="1"/>
  <c r="H13" i="7" s="1"/>
  <c r="H7" i="7" a="1"/>
  <c r="H7" i="7" s="1"/>
  <c r="H5" i="7" a="1"/>
  <c r="H5" i="7" s="1"/>
  <c r="G12" i="7" a="1"/>
  <c r="G12" i="7" s="1"/>
  <c r="G6" i="7" a="1"/>
  <c r="G6" i="7" s="1"/>
  <c r="G11" i="7" a="1"/>
  <c r="G11" i="7" s="1"/>
  <c r="G9" i="7" a="1"/>
  <c r="G9" i="7" s="1"/>
  <c r="G8" i="7" a="1"/>
  <c r="G8" i="7" s="1"/>
  <c r="G10" i="7" a="1"/>
  <c r="G10" i="7" s="1"/>
  <c r="G13" i="7" a="1"/>
  <c r="G13" i="7" s="1"/>
  <c r="G7" i="7" a="1"/>
  <c r="G7" i="7" s="1"/>
  <c r="F5" i="9"/>
  <c r="F14" i="9"/>
  <c r="F13" i="9"/>
  <c r="F12" i="9"/>
  <c r="F11" i="9"/>
  <c r="F10" i="9"/>
  <c r="F9" i="9"/>
  <c r="G13" i="8" a="1"/>
  <c r="G13" i="8" s="1"/>
  <c r="G9" i="8" a="1"/>
  <c r="G9" i="8" s="1"/>
  <c r="F9" i="8"/>
  <c r="F12" i="8"/>
  <c r="F11" i="8"/>
  <c r="F10" i="8"/>
  <c r="G14" i="8" a="1"/>
  <c r="G14" i="8" s="1"/>
  <c r="G12" i="8" a="1"/>
  <c r="G12" i="8" s="1"/>
  <c r="F14" i="8"/>
  <c r="G11" i="8" a="1"/>
  <c r="G11" i="8" s="1"/>
  <c r="F13" i="8"/>
  <c r="F4" i="3"/>
  <c r="G6" i="3" s="1"/>
  <c r="H5" i="8" l="1" a="1"/>
  <c r="H5" i="8" s="1"/>
  <c r="F6" i="8"/>
  <c r="G6" i="8" s="1" a="1"/>
  <c r="G6" i="8" s="1"/>
  <c r="G5" i="9" a="1"/>
  <c r="G5" i="9" s="1"/>
  <c r="H5" i="9" a="1"/>
  <c r="H5" i="9" s="1"/>
  <c r="F6" i="9"/>
  <c r="H6" i="9" s="1" a="1"/>
  <c r="H6" i="9" s="1"/>
  <c r="G5" i="3"/>
  <c r="G11" i="3"/>
  <c r="G8" i="3"/>
  <c r="G9" i="3"/>
  <c r="G7" i="3"/>
  <c r="G10" i="3"/>
  <c r="H5" i="2" a="1"/>
  <c r="H5" i="2" s="1"/>
  <c r="F4" i="2"/>
  <c r="H6" i="8" l="1" a="1"/>
  <c r="H6" i="8" s="1"/>
  <c r="F7" i="8"/>
  <c r="F8" i="8" s="1"/>
  <c r="G8" i="8" s="1" a="1"/>
  <c r="G8" i="8" s="1"/>
  <c r="F7" i="9"/>
  <c r="F8" i="9" s="1"/>
  <c r="G6" i="9" a="1"/>
  <c r="G6" i="9" s="1"/>
  <c r="H8" i="9" l="1" a="1"/>
  <c r="H8" i="9" s="1"/>
  <c r="G8" i="9" a="1"/>
  <c r="G8" i="9" s="1"/>
  <c r="H7" i="8" a="1"/>
  <c r="H7" i="8" s="1"/>
  <c r="G7" i="8" a="1"/>
  <c r="G7" i="8" s="1"/>
  <c r="H8" i="8" a="1"/>
  <c r="H8" i="8" s="1"/>
  <c r="G7" i="9" a="1"/>
  <c r="G7" i="9" s="1"/>
  <c r="H7" i="9" a="1"/>
  <c r="H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<sst xmlns="http://schemas.openxmlformats.org/spreadsheetml/2006/main" count="164" uniqueCount="28">
  <si>
    <t>Division</t>
  </si>
  <si>
    <t>Apps</t>
  </si>
  <si>
    <t>Revenue</t>
  </si>
  <si>
    <t>Game</t>
  </si>
  <si>
    <t>Fightrr</t>
  </si>
  <si>
    <t>Kryptis</t>
  </si>
  <si>
    <t>Perino</t>
  </si>
  <si>
    <t>Hackrr</t>
  </si>
  <si>
    <t>Productivity</t>
  </si>
  <si>
    <t>WenCaL</t>
  </si>
  <si>
    <t>Blend</t>
  </si>
  <si>
    <t>Sleops</t>
  </si>
  <si>
    <t>Utility</t>
  </si>
  <si>
    <t>Accord</t>
  </si>
  <si>
    <t>Misty Wash</t>
  </si>
  <si>
    <t>Twenty20</t>
  </si>
  <si>
    <t>FIND multiple matches</t>
  </si>
  <si>
    <t>Apps for Division:</t>
  </si>
  <si>
    <t>Sharing &amp; Learning</t>
  </si>
  <si>
    <t>Feel free to share this with anyone who can benefit!</t>
  </si>
  <si>
    <t>Free Tutorials</t>
  </si>
  <si>
    <t xml:space="preserve">Browse through my free Excel tutorials to discover dashboard tips, chart tricks and advanced formula  techniques. </t>
  </si>
  <si>
    <t>Courses to help you succeed</t>
  </si>
  <si>
    <t>If you'd like to learn Excel in a structured way and in your own time, check out my bestselling courses:</t>
  </si>
  <si>
    <t>Favorite Resources</t>
  </si>
  <si>
    <t>Check out my list of favorite resources. It includes links to Excel books I've found helpful, courses on topics I'm interested in such as Power Query, data science and more.</t>
  </si>
  <si>
    <t>FIND multiple matches - Range Ref + Helper Column</t>
  </si>
  <si>
    <t>FIND multiple matches - Table Ref + Helper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</si>
</sst>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Schriftart für Textkörper"/>
      <family val="2"/>
    </font>
    <font>
      <sz val="11"/>
      <color theme="1"/>
      <name val="Calibri"/>
      <family val="2"/>
      <scheme val="minor"/>
    </font>
    <font>
      <sz val="11"/>
      <color theme="1"/>
      <name val="Calibri"/>
      <family val="2"/>
      <scheme val="minor"/>
    </font>
    <font>
      <b/>
      <sz val="13"/>
      <color theme="1"/>
      <name val="Calibri"/>
      <family val="2"/>
      <scheme val="minor"/>
    </font>
    <font>
      <b/>
      <sz val="11"/>
      <color theme="0"/>
      <name val="Calibri"/>
      <family val="2"/>
      <scheme val="minor"/>
    </font>
    <font>
      <u/>
      <sz val="11"/>
      <color theme="10"/>
      <name val="Schriftart für Textkörper"/>
      <family val="2"/>
    </font>
    <font>
      <b/>
      <sz val="14"/>
      <color theme="1"/>
      <name val="Calibri"/>
      <family val="2"/>
      <scheme val="minor"/>
    </font>
    <font>
      <u/>
      <sz val="11"/>
      <color theme="10"/>
      <name val="Calibri"/>
      <family val="2"/>
      <scheme val="minor"/>
    </font>
    <font>
      <b/>
      <sz val="14"/>
      <color rgb="FF363636"/>
      <name val="Lato"/>
      <family val="2"/>
    </font>
    <font>
      <b/>
      <sz val="14"/>
      <color theme="0"/>
      <name val="Lato"/>
      <family val="2"/>
    </font>
    <font>
      <sz val="12"/>
      <color theme="0" tint="-4.9989318521683403E-2"/>
      <name val="Calibri"/>
      <family val="2"/>
      <scheme val="minor"/>
    </font>
    <font>
      <sz val="11"/>
      <color theme="6" tint="0.39997558519241921"/>
      <name val="Schriftart für Textkörper"/>
      <family val="2"/>
    </font>
    <font>
      <b/>
      <sz val="12"/>
      <color theme="1"/>
      <name val="Calibri"/>
      <family val="2"/>
      <scheme val="minor"/>
    </font>
    <font>
      <sz val="11"/>
      <color theme="2" tint="-0.499984740745262"/>
      <name val="Calibri"/>
      <family val="2"/>
      <scheme val="minor"/>
    </font>
  </fonts>
  <fills count="7">
    <fill>
      <patternFill patternType="none"/>
    </fill>
    <fill>
      <patternFill patternType="gray125"/>
    </fill>
    <fill>
      <patternFill patternType="solid">
        <fgColor rgb="FF638EC6"/>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9DA85E"/>
        <bgColor indexed="64"/>
      </patternFill>
    </fill>
  </fills>
  <borders count="2">
    <border>
      <left/>
      <right/>
      <top/>
      <bottom/>
      <diagonal/>
    </border>
    <border>
      <left/>
      <right/>
      <top/>
      <bottom style="thin">
        <color indexed="64"/>
      </bottom>
      <diagonal/>
    </border>
  </borders>
  <cellStyleXfs count="5">
    <xf numFmtId="0" fontId="0" fillId="0" borderId="0"/>
    <xf numFmtId="0" fontId="2" fillId="0" borderId="0"/>
    <xf numFmtId="0" fontId="7" fillId="0" borderId="0" applyNumberFormat="0" applyFill="0" applyBorder="0" applyAlignment="0" applyProtection="0"/>
    <xf numFmtId="0" fontId="5" fillId="0" borderId="0" applyNumberFormat="0" applyFill="0" applyBorder="0" applyAlignment="0" applyProtection="0"/>
    <xf numFmtId="0" fontId="1" fillId="0" borderId="0"/>
  </cellStyleXfs>
  <cellXfs count="43">
    <xf numFmtId="0" fontId="0" fillId="0" borderId="0" xfId="0"/>
    <xf numFmtId="0" fontId="3" fillId="0" borderId="1" xfId="0" applyFont="1" applyBorder="1"/>
    <xf numFmtId="0" fontId="0" fillId="0" borderId="1" xfId="0" applyBorder="1"/>
    <xf numFmtId="0" fontId="0" fillId="0" borderId="0" xfId="0" applyFont="1"/>
    <xf numFmtId="14" fontId="0" fillId="0" borderId="0" xfId="0" applyNumberFormat="1" applyBorder="1"/>
    <xf numFmtId="0" fontId="4" fillId="2" borderId="0" xfId="0" applyFont="1" applyFill="1" applyBorder="1"/>
    <xf numFmtId="0" fontId="4" fillId="2" borderId="0" xfId="0" applyFont="1" applyFill="1" applyBorder="1" applyAlignment="1">
      <alignment horizontal="left" wrapText="1"/>
    </xf>
    <xf numFmtId="0" fontId="4" fillId="2" borderId="0" xfId="0" applyFont="1" applyFill="1"/>
    <xf numFmtId="0" fontId="0" fillId="0" borderId="0" xfId="0" applyBorder="1"/>
    <xf numFmtId="3" fontId="0" fillId="0" borderId="0" xfId="0" applyNumberFormat="1"/>
    <xf numFmtId="0" fontId="0" fillId="0" borderId="0" xfId="0" applyAlignment="1">
      <alignment horizontal="left"/>
    </xf>
    <xf numFmtId="0" fontId="0" fillId="3" borderId="0" xfId="0" applyFill="1" applyBorder="1"/>
    <xf numFmtId="0" fontId="3" fillId="0" borderId="0" xfId="0" applyFont="1" applyBorder="1"/>
    <xf numFmtId="0" fontId="1" fillId="0" borderId="0" xfId="4" applyFill="1"/>
    <xf numFmtId="0" fontId="1" fillId="5" borderId="0" xfId="4" applyFill="1"/>
    <xf numFmtId="0" fontId="1" fillId="0" borderId="0" xfId="4"/>
    <xf numFmtId="0" fontId="1" fillId="0" borderId="0" xfId="4" applyFill="1" applyBorder="1"/>
    <xf numFmtId="0" fontId="1" fillId="5" borderId="0" xfId="4" applyFill="1" applyBorder="1"/>
    <xf numFmtId="0" fontId="6" fillId="0" borderId="0" xfId="4" quotePrefix="1" applyFont="1" applyFill="1" applyBorder="1"/>
    <xf numFmtId="0" fontId="8" fillId="0" borderId="0" xfId="4" applyFont="1" applyFill="1" applyBorder="1"/>
    <xf numFmtId="0" fontId="7" fillId="0" borderId="0" xfId="2" applyFill="1" applyBorder="1"/>
    <xf numFmtId="0" fontId="1" fillId="0" borderId="0" xfId="4" applyFill="1" applyAlignment="1">
      <alignment wrapText="1"/>
    </xf>
    <xf numFmtId="0" fontId="5" fillId="0" borderId="0" xfId="3" applyFill="1" applyBorder="1"/>
    <xf numFmtId="0" fontId="1" fillId="6" borderId="0" xfId="4" applyFill="1"/>
    <xf numFmtId="0" fontId="1" fillId="6" borderId="0" xfId="4" applyFill="1" applyBorder="1"/>
    <xf numFmtId="0" fontId="9" fillId="6" borderId="0" xfId="4" applyFont="1" applyFill="1" applyBorder="1"/>
    <xf numFmtId="0" fontId="10" fillId="6" borderId="0" xfId="4" applyFont="1" applyFill="1" applyBorder="1"/>
    <xf numFmtId="0" fontId="1" fillId="4" borderId="0" xfId="4" applyFill="1"/>
    <xf numFmtId="0" fontId="0" fillId="0" borderId="0" xfId="0" applyFont="1" applyFill="1" applyBorder="1"/>
    <xf numFmtId="0" fontId="11" fillId="0" borderId="0" xfId="0" applyFont="1"/>
    <xf numFmtId="0" fontId="11" fillId="0" borderId="1" xfId="0" applyFont="1" applyBorder="1"/>
    <xf numFmtId="3" fontId="0" fillId="0" borderId="1" xfId="0" applyNumberFormat="1" applyBorder="1"/>
    <xf numFmtId="3" fontId="0" fillId="0" borderId="0" xfId="0" applyNumberFormat="1" applyBorder="1"/>
    <xf numFmtId="0" fontId="12" fillId="0" borderId="1" xfId="0" applyFont="1" applyBorder="1"/>
    <xf numFmtId="0" fontId="1" fillId="0" borderId="0" xfId="0" applyFont="1"/>
    <xf numFmtId="0" fontId="1" fillId="0" borderId="1" xfId="0" applyFont="1" applyBorder="1"/>
    <xf numFmtId="0" fontId="13" fillId="0" borderId="0" xfId="0" applyFont="1"/>
    <xf numFmtId="0" fontId="1" fillId="0" borderId="0" xfId="0" applyFont="1" applyBorder="1"/>
    <xf numFmtId="0" fontId="1" fillId="0" borderId="0" xfId="0" applyFont="1" applyAlignment="1">
      <alignment horizontal="left"/>
    </xf>
    <xf numFmtId="0" fontId="1" fillId="3" borderId="0" xfId="0" applyFont="1" applyFill="1" applyBorder="1"/>
    <xf numFmtId="3" fontId="1" fillId="0" borderId="0" xfId="0" applyNumberFormat="1" applyFont="1"/>
    <xf numFmtId="3" fontId="1" fillId="0" borderId="1" xfId="0" applyNumberFormat="1" applyFont="1" applyBorder="1"/>
    <xf numFmtId="14" fontId="1" fillId="0" borderId="0" xfId="0" applyNumberFormat="1" applyFont="1" applyBorder="1"/>
  </cellXfs>
  <cellStyles count="5">
    <cellStyle name="Hyperlink 2" xfId="2" xr:uid="{E9DAC03B-15CB-46BE-B7A0-F8B1489A16A8}"/>
    <cellStyle name="Hyperlink 3" xfId="3" xr:uid="{3A214C17-1FDF-4A74-838F-62F35025EE30}"/>
    <cellStyle name="Normal" xfId="0" builtinId="0"/>
    <cellStyle name="Normal 2" xfId="1" xr:uid="{B7A9C522-36EA-44BF-9321-0729D5900C59}"/>
    <cellStyle name="Normal 2 2" xfId="4" xr:uid="{1D45110B-147C-41C7-8896-F610BF9C0242}"/>
  </cellStyles>
  <dxfs count="4">
    <dxf>
      <numFmt numFmtId="3" formatCode="#,##0"/>
    </dxf>
    <dxf>
      <numFmt numFmtId="3" formatCode="#,##0"/>
    </dxf>
    <dxf>
      <font>
        <color theme="0"/>
      </font>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109C7F78-6355-4E2D-AC55-00AAA13F23B3}"/>
            </a:ext>
          </a:extLst>
        </xdr:cNvPr>
        <xdr:cNvSpPr txBox="1"/>
      </xdr:nvSpPr>
      <xdr:spPr>
        <a:xfrm>
          <a:off x="209550"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72E18FFE-B8DD-457E-965A-3AD8095D60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8050" y="228600"/>
          <a:ext cx="2381250" cy="247650"/>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69662EC-A9B9-47E6-95AA-6E6B1F21E927}"/>
            </a:ext>
          </a:extLst>
        </xdr:cNvPr>
        <xdr:cNvSpPr/>
      </xdr:nvSpPr>
      <xdr:spPr>
        <a:xfrm>
          <a:off x="323850" y="1585913"/>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955ACE62-66CD-4ED6-8C8B-9DA7BA0E9E90}"/>
            </a:ext>
          </a:extLst>
        </xdr:cNvPr>
        <xdr:cNvSpPr/>
      </xdr:nvSpPr>
      <xdr:spPr>
        <a:xfrm>
          <a:off x="323850" y="3081337"/>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FFF01E0F-0EB7-4F4B-827A-29361F3C946F}"/>
            </a:ext>
          </a:extLst>
        </xdr:cNvPr>
        <xdr:cNvSpPr/>
      </xdr:nvSpPr>
      <xdr:spPr>
        <a:xfrm>
          <a:off x="314325" y="4776787"/>
          <a:ext cx="1228725" cy="485775"/>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F78D2F4C-DB81-49C5-AEF5-1EC6B2BEF258}"/>
            </a:ext>
          </a:extLst>
        </xdr:cNvPr>
        <xdr:cNvSpPr/>
      </xdr:nvSpPr>
      <xdr:spPr>
        <a:xfrm>
          <a:off x="7000875" y="666751"/>
          <a:ext cx="2847975" cy="1819274"/>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07364C32-0809-4FFC-8EE1-F44D8D6E9794}"/>
            </a:ext>
          </a:extLst>
        </xdr:cNvPr>
        <xdr:cNvSpPr/>
      </xdr:nvSpPr>
      <xdr:spPr>
        <a:xfrm>
          <a:off x="6905625" y="3428999"/>
          <a:ext cx="3257550" cy="22717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a60237486963a246/YouTube/YT_2018/YT_201806/Lookup_Pictures/Excel_Lookup_Pictures_XelPlus_Downloa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G\OneDrive\YouTube\YT_2018\YT_201807\Dependent_DropDown_Varying_Lengths\Excel_Dependent_Dropdown_Expandable_Exclude_Empty_XelPlu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Report"/>
      <sheetName val="Master"/>
    </sheetNames>
    <sheetDataSet>
      <sheetData sheetId="0"/>
      <sheetData sheetId="1">
        <row r="2">
          <cell r="C2" t="str">
            <v>Spain</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OFFSET"/>
      <sheetName val="Table"/>
      <sheetName val="Excel_Dependent_Dropdown_Expand"/>
    </sheetNames>
    <sheetDataSet>
      <sheetData sheetId="0"/>
      <sheetData sheetId="1"/>
      <sheetData sheetId="2">
        <row r="4">
          <cell r="A4" t="str">
            <v>Productivity</v>
          </cell>
          <cell r="B4" t="str">
            <v>Games</v>
          </cell>
          <cell r="C4" t="str">
            <v>Utility</v>
          </cell>
        </row>
      </sheetData>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BF6CE01-D558-4507-A174-46E15AF40017}" name="TableApp" displayName="TableApp" ref="A4:C14" totalsRowShown="0">
  <autoFilter ref="A4:C14" xr:uid="{3147CBC2-C1C1-4FA2-9950-F93D6FB5E2FD}"/>
  <tableColumns count="3">
    <tableColumn id="1" xr3:uid="{2C636C91-90F1-4E36-8392-C3B5219D44E7}" name="Division"/>
    <tableColumn id="2" xr3:uid="{A010822C-9568-40A8-A463-818D201C30E1}" name="Apps"/>
    <tableColumn id="3" xr3:uid="{BAB26C65-C5C4-41E6-9A49-1FC92837FB9D}" name="Revenue"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235634-A1B6-4A6B-839E-6141B68F66B7}" name="TableDiv" displayName="TableDiv" ref="A4:C14" totalsRowShown="0">
  <autoFilter ref="A4:C14" xr:uid="{586BB4B5-3C3B-41BF-8C26-04E2B111311C}"/>
  <tableColumns count="3">
    <tableColumn id="1" xr3:uid="{0D6DFC5D-0BEC-4B95-B44C-BF0F113874A8}" name="Division"/>
    <tableColumn id="2" xr3:uid="{7AD952B4-07D1-447A-8BDD-93E5A6B3178A}" name="Apps"/>
    <tableColumn id="3" xr3:uid="{83630FAC-FB20-4F36-90F8-2F5D787D4FC8}" name="Revenue" dataDxfId="1"/>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C3E5650-3C3E-4FC3-B463-65F4075CA6D6}" name="TableDA" displayName="TableDA" ref="A4:C14" totalsRowShown="0">
  <autoFilter ref="A4:C14" xr:uid="{586BB4B5-3C3B-41BF-8C26-04E2B111311C}"/>
  <tableColumns count="3">
    <tableColumn id="1" xr3:uid="{43E664B1-0066-4D09-9BBB-D8D1F4086307}" name="Division"/>
    <tableColumn id="2" xr3:uid="{F8BB528E-9DFC-4DB3-BAC2-C48B50B2E22A}" name="Apps"/>
    <tableColumn id="3" xr3:uid="{E5067115-BB84-4E4D-96BF-C0EE167C601B}" name="Revenu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FE1B8-2863-4BFE-AACB-34F452E10AE7}">
  <sheetPr>
    <tabColor theme="9" tint="0.59999389629810485"/>
    <pageSetUpPr fitToPage="1"/>
  </sheetPr>
  <dimension ref="A1:N57"/>
  <sheetViews>
    <sheetView showGridLines="0" workbookViewId="0">
      <selection activeCell="D1" sqref="D1"/>
    </sheetView>
  </sheetViews>
  <sheetFormatPr defaultColWidth="0" defaultRowHeight="14.25" customHeight="1" zeroHeight="1"/>
  <cols>
    <col min="1" max="1" width="1.25" style="27" customWidth="1"/>
    <col min="2" max="2" width="2.75" style="27" customWidth="1"/>
    <col min="3" max="3" width="60.875" style="27" customWidth="1"/>
    <col min="4" max="6" width="8" style="27" customWidth="1"/>
    <col min="7" max="11" width="8" style="14" customWidth="1"/>
    <col min="12" max="12" width="2" style="14" customWidth="1"/>
    <col min="13" max="13" width="2.375" style="14" customWidth="1"/>
    <col min="14" max="14" width="2.125" style="14" customWidth="1"/>
    <col min="15" max="16384" width="8" style="27" hidden="1"/>
  </cols>
  <sheetData>
    <row r="1" spans="1:14" s="15" customFormat="1">
      <c r="A1" s="13"/>
      <c r="B1" s="13"/>
      <c r="C1" s="13"/>
      <c r="D1" s="13"/>
      <c r="E1" s="13"/>
      <c r="F1" s="13"/>
      <c r="G1" s="14"/>
      <c r="H1" s="14"/>
      <c r="I1" s="14"/>
      <c r="J1" s="14"/>
      <c r="K1" s="14"/>
      <c r="L1" s="14"/>
      <c r="M1" s="14"/>
      <c r="N1" s="14"/>
    </row>
    <row r="2" spans="1:14" s="15" customFormat="1">
      <c r="A2" s="13"/>
      <c r="B2" s="13"/>
      <c r="C2" s="13"/>
      <c r="D2" s="13"/>
      <c r="E2" s="13"/>
      <c r="F2" s="13"/>
      <c r="G2" s="14"/>
      <c r="H2" s="14"/>
      <c r="I2" s="14"/>
      <c r="J2" s="14"/>
      <c r="K2" s="14"/>
      <c r="L2" s="14"/>
      <c r="M2" s="14"/>
      <c r="N2" s="14"/>
    </row>
    <row r="3" spans="1:14" s="15" customFormat="1">
      <c r="A3" s="13"/>
      <c r="B3" s="13"/>
      <c r="C3" s="13"/>
      <c r="D3" s="13"/>
      <c r="E3" s="13"/>
      <c r="F3" s="13"/>
      <c r="G3" s="14"/>
      <c r="H3" s="14"/>
      <c r="I3" s="14"/>
      <c r="J3" s="14"/>
      <c r="K3" s="14"/>
      <c r="L3" s="14"/>
      <c r="M3" s="14"/>
      <c r="N3" s="14"/>
    </row>
    <row r="4" spans="1:14" s="15" customFormat="1" ht="7.9" customHeight="1">
      <c r="A4" s="13"/>
      <c r="B4" s="16"/>
      <c r="C4" s="16"/>
      <c r="D4" s="16"/>
      <c r="E4" s="16"/>
      <c r="F4" s="16"/>
      <c r="G4" s="17"/>
      <c r="H4" s="17"/>
      <c r="I4" s="17"/>
      <c r="J4" s="17"/>
      <c r="K4" s="17"/>
      <c r="L4" s="14"/>
      <c r="M4" s="14"/>
      <c r="N4" s="14"/>
    </row>
    <row r="5" spans="1:14" s="15" customFormat="1" ht="18">
      <c r="A5" s="13"/>
      <c r="B5" s="18"/>
      <c r="C5" s="19" t="s">
        <v>20</v>
      </c>
      <c r="D5" s="16"/>
      <c r="E5" s="16"/>
      <c r="F5" s="16"/>
      <c r="G5" s="17"/>
      <c r="H5" s="17"/>
      <c r="I5" s="17"/>
      <c r="J5" s="17"/>
      <c r="K5" s="17"/>
      <c r="L5" s="17"/>
      <c r="M5" s="14"/>
      <c r="N5" s="14"/>
    </row>
    <row r="6" spans="1:14" s="15" customFormat="1" ht="9.9499999999999993" customHeight="1">
      <c r="A6" s="13"/>
      <c r="B6" s="16"/>
      <c r="C6" s="20"/>
      <c r="D6" s="20"/>
      <c r="E6" s="20"/>
      <c r="F6" s="16"/>
      <c r="G6" s="17"/>
      <c r="H6" s="17"/>
      <c r="I6" s="17"/>
      <c r="J6" s="17"/>
      <c r="K6" s="17"/>
      <c r="L6" s="17"/>
      <c r="M6" s="14"/>
      <c r="N6" s="14"/>
    </row>
    <row r="7" spans="1:14" s="15" customFormat="1" ht="30" customHeight="1">
      <c r="A7" s="13"/>
      <c r="B7" s="16"/>
      <c r="C7" s="21" t="s">
        <v>21</v>
      </c>
      <c r="D7" s="13"/>
      <c r="E7" s="13"/>
      <c r="F7" s="13"/>
      <c r="G7" s="17"/>
      <c r="H7" s="17"/>
      <c r="I7" s="17"/>
      <c r="J7" s="17"/>
      <c r="K7" s="17"/>
      <c r="L7" s="17"/>
      <c r="M7" s="14"/>
      <c r="N7" s="14"/>
    </row>
    <row r="8" spans="1:14" s="15" customFormat="1" ht="30" customHeight="1">
      <c r="A8" s="13"/>
      <c r="B8" s="16"/>
      <c r="C8" s="21"/>
      <c r="D8" s="13"/>
      <c r="E8" s="13"/>
      <c r="F8" s="13"/>
      <c r="G8" s="17"/>
      <c r="H8" s="17"/>
      <c r="I8" s="17"/>
      <c r="J8" s="17"/>
      <c r="K8" s="17"/>
      <c r="L8" s="17"/>
      <c r="M8" s="14"/>
      <c r="N8" s="14"/>
    </row>
    <row r="9" spans="1:14" s="15" customFormat="1" ht="28.5" customHeight="1">
      <c r="A9" s="13"/>
      <c r="B9" s="16"/>
      <c r="C9" s="21"/>
      <c r="D9" s="13"/>
      <c r="E9" s="13"/>
      <c r="F9" s="13"/>
      <c r="G9" s="17"/>
      <c r="H9" s="17"/>
      <c r="I9" s="17"/>
      <c r="J9" s="17"/>
      <c r="K9" s="17"/>
      <c r="L9" s="17"/>
      <c r="M9" s="14"/>
      <c r="N9" s="14"/>
    </row>
    <row r="10" spans="1:14" s="15" customFormat="1" ht="21" customHeight="1">
      <c r="A10" s="13"/>
      <c r="B10" s="16"/>
      <c r="C10" s="19" t="s">
        <v>22</v>
      </c>
      <c r="D10" s="13"/>
      <c r="E10" s="13"/>
      <c r="F10" s="13"/>
      <c r="G10" s="17"/>
      <c r="H10" s="17"/>
      <c r="I10" s="17"/>
      <c r="J10" s="17"/>
      <c r="K10" s="17"/>
      <c r="L10" s="17"/>
      <c r="M10" s="14"/>
      <c r="N10" s="14"/>
    </row>
    <row r="11" spans="1:14" s="15" customFormat="1" ht="9.9499999999999993" customHeight="1">
      <c r="A11" s="13"/>
      <c r="B11" s="16"/>
      <c r="C11" s="22"/>
      <c r="D11" s="20"/>
      <c r="E11" s="20"/>
      <c r="F11" s="20"/>
      <c r="G11" s="17"/>
      <c r="H11" s="17"/>
      <c r="I11" s="17"/>
      <c r="J11" s="17"/>
      <c r="K11" s="17"/>
      <c r="L11" s="17"/>
      <c r="M11" s="14"/>
      <c r="N11" s="14"/>
    </row>
    <row r="12" spans="1:14" s="15" customFormat="1" ht="28.5">
      <c r="A12" s="13"/>
      <c r="B12" s="16"/>
      <c r="C12" s="21" t="s">
        <v>23</v>
      </c>
      <c r="D12" s="16"/>
      <c r="E12" s="16"/>
      <c r="F12" s="16"/>
      <c r="G12" s="17"/>
      <c r="H12" s="17"/>
      <c r="I12" s="17"/>
      <c r="J12" s="17"/>
      <c r="K12" s="17"/>
      <c r="L12" s="17"/>
      <c r="M12" s="14"/>
      <c r="N12" s="14"/>
    </row>
    <row r="13" spans="1:14" s="15" customFormat="1" ht="39.75" customHeight="1">
      <c r="A13" s="13"/>
      <c r="B13" s="16"/>
      <c r="C13" s="13"/>
      <c r="D13" s="13"/>
      <c r="E13" s="13"/>
      <c r="F13" s="13"/>
      <c r="G13" s="17"/>
      <c r="H13" s="17"/>
      <c r="I13" s="17"/>
      <c r="J13" s="17"/>
      <c r="K13" s="17"/>
      <c r="L13" s="17"/>
      <c r="M13" s="14"/>
      <c r="N13" s="14"/>
    </row>
    <row r="14" spans="1:14" s="15" customFormat="1" ht="17.25" customHeight="1">
      <c r="A14" s="13"/>
      <c r="B14" s="16"/>
      <c r="C14" s="22"/>
      <c r="D14" s="20"/>
      <c r="E14" s="20"/>
      <c r="F14" s="20"/>
      <c r="G14" s="17"/>
      <c r="H14" s="17"/>
      <c r="I14" s="17"/>
      <c r="J14" s="17"/>
      <c r="K14" s="17"/>
      <c r="L14" s="17"/>
      <c r="M14" s="14"/>
      <c r="N14" s="14"/>
    </row>
    <row r="15" spans="1:14" s="15" customFormat="1" ht="24.75" customHeight="1">
      <c r="A15" s="13"/>
      <c r="B15" s="16"/>
      <c r="C15" s="19" t="s">
        <v>24</v>
      </c>
      <c r="D15" s="16"/>
      <c r="E15" s="16"/>
      <c r="F15" s="16"/>
      <c r="G15" s="17"/>
      <c r="H15" s="17"/>
      <c r="I15" s="17"/>
      <c r="J15" s="17"/>
      <c r="K15" s="17"/>
      <c r="L15" s="17"/>
      <c r="M15" s="14"/>
      <c r="N15" s="14"/>
    </row>
    <row r="16" spans="1:14" s="15" customFormat="1" ht="9.9499999999999993" customHeight="1">
      <c r="A16" s="13"/>
      <c r="B16" s="16"/>
      <c r="C16" s="16"/>
      <c r="D16" s="16"/>
      <c r="E16" s="16"/>
      <c r="F16" s="16"/>
      <c r="G16" s="17"/>
      <c r="H16" s="17"/>
      <c r="I16" s="17"/>
      <c r="J16" s="17"/>
      <c r="K16" s="17"/>
      <c r="L16" s="17"/>
      <c r="M16" s="14"/>
      <c r="N16" s="14"/>
    </row>
    <row r="17" spans="1:14" s="15" customFormat="1" ht="42.75">
      <c r="A17" s="13"/>
      <c r="B17" s="16"/>
      <c r="C17" s="21" t="s">
        <v>25</v>
      </c>
      <c r="D17" s="16"/>
      <c r="E17" s="16"/>
      <c r="F17" s="16"/>
      <c r="G17" s="14"/>
      <c r="H17" s="17"/>
      <c r="I17" s="17"/>
      <c r="J17" s="17"/>
      <c r="K17" s="17"/>
      <c r="L17" s="17"/>
      <c r="M17" s="14"/>
      <c r="N17" s="14"/>
    </row>
    <row r="18" spans="1:14" s="15" customFormat="1">
      <c r="A18" s="13"/>
      <c r="B18" s="16"/>
      <c r="D18" s="16"/>
      <c r="E18" s="16"/>
      <c r="F18" s="16"/>
      <c r="G18" s="17"/>
      <c r="H18" s="17"/>
      <c r="I18" s="17"/>
      <c r="J18" s="17"/>
      <c r="K18" s="17"/>
      <c r="L18" s="17"/>
      <c r="M18" s="14"/>
      <c r="N18" s="14"/>
    </row>
    <row r="19" spans="1:14" s="15" customFormat="1">
      <c r="A19" s="13"/>
      <c r="B19" s="16"/>
      <c r="C19" s="13"/>
      <c r="D19" s="13"/>
      <c r="E19" s="13"/>
      <c r="F19" s="13"/>
      <c r="G19" s="17"/>
      <c r="H19" s="17"/>
      <c r="I19" s="17"/>
      <c r="J19" s="17"/>
      <c r="K19" s="17"/>
      <c r="L19" s="17"/>
      <c r="M19" s="14"/>
      <c r="N19" s="14"/>
    </row>
    <row r="20" spans="1:14" s="15" customFormat="1">
      <c r="A20" s="13"/>
      <c r="B20" s="16"/>
      <c r="C20" s="22"/>
      <c r="D20" s="20"/>
      <c r="E20" s="20"/>
      <c r="F20" s="20"/>
      <c r="G20" s="17"/>
      <c r="H20" s="17"/>
      <c r="I20" s="17"/>
      <c r="J20" s="17"/>
      <c r="K20" s="17"/>
      <c r="L20" s="17"/>
      <c r="M20" s="14"/>
      <c r="N20" s="14"/>
    </row>
    <row r="21" spans="1:14" s="15" customFormat="1">
      <c r="A21" s="13"/>
      <c r="B21" s="16"/>
      <c r="C21" s="22"/>
      <c r="D21" s="20"/>
      <c r="E21" s="20"/>
      <c r="F21" s="20"/>
      <c r="G21" s="17"/>
      <c r="H21" s="17"/>
      <c r="I21" s="17"/>
      <c r="J21" s="17"/>
      <c r="K21" s="17"/>
      <c r="L21" s="17"/>
      <c r="M21" s="14"/>
      <c r="N21" s="14"/>
    </row>
    <row r="22" spans="1:14" s="15" customFormat="1">
      <c r="A22" s="23"/>
      <c r="B22" s="24"/>
      <c r="C22" s="24"/>
      <c r="D22" s="24"/>
      <c r="E22" s="24"/>
      <c r="F22" s="24"/>
      <c r="G22" s="17"/>
      <c r="H22" s="17"/>
      <c r="I22" s="17"/>
      <c r="J22" s="17"/>
      <c r="K22" s="17"/>
      <c r="L22" s="17"/>
      <c r="M22" s="14"/>
      <c r="N22" s="14"/>
    </row>
    <row r="23" spans="1:14" s="15" customFormat="1" ht="17.25">
      <c r="A23" s="23"/>
      <c r="B23" s="24"/>
      <c r="C23" s="25" t="s">
        <v>18</v>
      </c>
      <c r="D23" s="24"/>
      <c r="E23" s="24"/>
      <c r="F23" s="24"/>
      <c r="G23" s="17"/>
      <c r="H23" s="17"/>
      <c r="I23" s="17"/>
      <c r="J23" s="17"/>
      <c r="K23" s="17"/>
      <c r="L23" s="17"/>
      <c r="M23" s="14"/>
      <c r="N23" s="14"/>
    </row>
    <row r="24" spans="1:14" s="15" customFormat="1" ht="15.75">
      <c r="A24" s="23"/>
      <c r="B24" s="23"/>
      <c r="C24" s="26" t="s">
        <v>19</v>
      </c>
      <c r="D24" s="23"/>
      <c r="E24" s="23"/>
      <c r="F24" s="23"/>
      <c r="G24" s="14"/>
      <c r="H24" s="14"/>
      <c r="I24" s="14"/>
      <c r="J24" s="14"/>
      <c r="K24" s="14"/>
      <c r="L24" s="14"/>
      <c r="M24" s="14"/>
      <c r="N24" s="14"/>
    </row>
    <row r="25" spans="1:14" s="15" customFormat="1">
      <c r="A25" s="23"/>
      <c r="B25" s="23"/>
      <c r="C25" s="23"/>
      <c r="D25" s="23"/>
      <c r="E25" s="23"/>
      <c r="F25" s="23"/>
      <c r="G25" s="14"/>
      <c r="H25" s="14"/>
      <c r="I25" s="14"/>
      <c r="J25" s="14"/>
      <c r="K25" s="14"/>
      <c r="L25" s="14"/>
      <c r="M25" s="14"/>
      <c r="N25" s="14"/>
    </row>
    <row r="26" spans="1:14" hidden="1"/>
    <row r="27" spans="1:14" ht="14.25" hidden="1" customHeight="1"/>
    <row r="28" spans="1:14" ht="14.25" hidden="1" customHeight="1"/>
    <row r="29" spans="1:14" ht="14.25" hidden="1" customHeight="1"/>
    <row r="30" spans="1:14" ht="14.25" hidden="1" customHeight="1"/>
    <row r="31" spans="1:14" ht="14.25" hidden="1" customHeight="1"/>
    <row r="32" spans="1:14" ht="14.25" hidden="1" customHeight="1"/>
    <row r="33" ht="14.25" hidden="1" customHeight="1"/>
    <row r="34" ht="14.25" hidden="1" customHeight="1"/>
    <row r="35" ht="14.25" hidden="1"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AEF3D-AF8E-4088-81AC-5DD29E853CBB}">
  <dimension ref="A1:I20"/>
  <sheetViews>
    <sheetView zoomScale="110" zoomScaleNormal="110" workbookViewId="0">
      <selection activeCell="G5" sqref="G5"/>
    </sheetView>
  </sheetViews>
  <sheetFormatPr defaultRowHeight="13.5"/>
  <cols>
    <col min="1" max="1" width="16.625" customWidth="1"/>
    <col min="2" max="2" width="12" customWidth="1"/>
    <col min="4" max="4" width="5.125" customWidth="1"/>
    <col min="5" max="5" width="4.625" customWidth="1"/>
    <col min="6" max="6" width="1.75" bestFit="1" customWidth="1"/>
    <col min="7" max="7" width="19" customWidth="1"/>
    <col min="8" max="8" width="6.375" bestFit="1" customWidth="1"/>
    <col min="9" max="9" width="23.875" bestFit="1" customWidth="1"/>
  </cols>
  <sheetData>
    <row r="1" spans="1:9" ht="15.75">
      <c r="A1" s="33" t="s">
        <v>27</v>
      </c>
      <c r="B1" s="2"/>
      <c r="C1" s="2"/>
      <c r="D1" s="2"/>
    </row>
    <row r="2" spans="1:9" ht="16.899999999999999">
      <c r="A2" s="12"/>
      <c r="B2" s="8"/>
      <c r="C2" s="8"/>
      <c r="D2" s="8"/>
    </row>
    <row r="3" spans="1:9">
      <c r="F3" s="29">
        <f>COUNTIFS(TableApp[Division],G4)</f>
        <v>4</v>
      </c>
      <c r="G3" s="10" t="s">
        <v>17</v>
      </c>
      <c r="H3" s="10"/>
      <c r="I3" s="10"/>
    </row>
    <row r="4" spans="1:9" ht="14.25">
      <c r="A4" s="5" t="s">
        <v>0</v>
      </c>
      <c r="B4" s="6" t="s">
        <v>1</v>
      </c>
      <c r="C4" s="7" t="s">
        <v>2</v>
      </c>
      <c r="D4" s="3"/>
      <c r="F4" s="29"/>
      <c r="G4" s="11" t="s">
        <v>3</v>
      </c>
      <c r="I4" s="8"/>
    </row>
    <row r="5" spans="1:9">
      <c r="A5" s="8" t="s">
        <v>12</v>
      </c>
      <c r="B5" s="8" t="s">
        <v>13</v>
      </c>
      <c r="C5" s="9">
        <v>17760</v>
      </c>
      <c r="D5" s="3"/>
      <c r="F5" s="29">
        <f ca="1">IF(ROWS($E$5:E5)&lt;=$F$3,MATCH($G$4,OFFSET(TableApp[[#Headers],[Division]],F4,0,ROWS(TableApp[Division]),1),0)+F4,"")</f>
        <v>4</v>
      </c>
      <c r="G5" t="str" cm="1">
        <f t="array" aca="1" ref="G5" ca="1">IF(ROWS($E$5:E5)&lt;=$F$3,INDEX(TableApp[[#All],[Apps]],F5),"")</f>
        <v>Fightrr</v>
      </c>
      <c r="H5" s="32" cm="1">
        <f t="array" aca="1" ref="H5" ca="1">IF(ROWS($E$5:E5)&lt;=$F$3,INDEX(TableApp[[#All],[Revenue]],F5),"")</f>
        <v>11649</v>
      </c>
    </row>
    <row r="6" spans="1:9">
      <c r="A6" s="8" t="s">
        <v>8</v>
      </c>
      <c r="B6" s="8" t="s">
        <v>10</v>
      </c>
      <c r="C6" s="9">
        <v>17990</v>
      </c>
      <c r="D6" s="3"/>
      <c r="F6" s="29">
        <f ca="1">IF(ROWS($E$5:E6)&lt;=$F$3,MATCH($G$4,OFFSET(TableApp[[#Headers],[Division]],F5,0,ROWS(TableApp[Division]),1),0)+F5,"")</f>
        <v>5</v>
      </c>
      <c r="G6" t="str" cm="1">
        <f t="array" aca="1" ref="G6" ca="1">IF(ROWS($E$5:E6)&lt;=$F$3,INDEX(TableApp[[#All],[Apps]],F6),"")</f>
        <v>Hackrr</v>
      </c>
      <c r="H6" s="32" cm="1">
        <f t="array" aca="1" ref="H6" ca="1">IF(ROWS($E$5:E6)&lt;=$F$3,INDEX(TableApp[[#All],[Revenue]],F6),"")</f>
        <v>18700.5</v>
      </c>
    </row>
    <row r="7" spans="1:9">
      <c r="A7" s="8" t="s">
        <v>3</v>
      </c>
      <c r="B7" s="8" t="s">
        <v>4</v>
      </c>
      <c r="C7" s="9">
        <v>11649</v>
      </c>
      <c r="D7" s="3"/>
      <c r="F7" s="29">
        <f ca="1">IF(ROWS($E$5:E7)&lt;=$F$3,MATCH($G$4,OFFSET(TableApp[[#Headers],[Division]],F6,0,ROWS(TableApp[Division]),1),0)+F6,"")</f>
        <v>6</v>
      </c>
      <c r="G7" t="str" cm="1">
        <f t="array" aca="1" ref="G7" ca="1">IF(ROWS($E$5:E7)&lt;=$F$3,INDEX(TableApp[[#All],[Apps]],F7),"")</f>
        <v>Kryptis</v>
      </c>
      <c r="H7" s="32" cm="1">
        <f t="array" aca="1" ref="H7" ca="1">IF(ROWS($E$5:E7)&lt;=$F$3,INDEX(TableApp[[#All],[Revenue]],F7),"")</f>
        <v>7718</v>
      </c>
    </row>
    <row r="8" spans="1:9">
      <c r="A8" s="8" t="s">
        <v>3</v>
      </c>
      <c r="B8" s="8" t="s">
        <v>7</v>
      </c>
      <c r="C8" s="9">
        <v>18700.5</v>
      </c>
      <c r="D8" s="3"/>
      <c r="F8" s="29">
        <f ca="1">IF(ROWS($E$5:E8)&lt;=$F$3,MATCH($G$4,OFFSET(TableApp[[#Headers],[Division]],F7,0,ROWS(TableApp[Division]),1),0)+F7,"")</f>
        <v>8</v>
      </c>
      <c r="G8" t="str" cm="1">
        <f t="array" aca="1" ref="G8" ca="1">IF(ROWS($E$5:E8)&lt;=$F$3,INDEX(TableApp[[#All],[Apps]],F8),"")</f>
        <v>Perino</v>
      </c>
      <c r="H8" s="32" cm="1">
        <f t="array" aca="1" ref="H8" ca="1">IF(ROWS($E$5:E8)&lt;=$F$3,INDEX(TableApp[[#All],[Revenue]],F8),"")</f>
        <v>15033</v>
      </c>
    </row>
    <row r="9" spans="1:9">
      <c r="A9" s="8" t="s">
        <v>3</v>
      </c>
      <c r="B9" s="8" t="s">
        <v>5</v>
      </c>
      <c r="C9" s="9">
        <v>7718</v>
      </c>
      <c r="D9" s="3"/>
      <c r="F9" s="29" t="str">
        <f ca="1">IF(ROWS($E$5:E9)&lt;=$F$3,MATCH($G$4,OFFSET(TableApp[[#Headers],[Division]],F8,0,ROWS(TableApp[Division]),1),0)+F8,"")</f>
        <v/>
      </c>
      <c r="G9" t="str" cm="1">
        <f t="array" ref="G9">IF(ROWS($E$5:E9)&lt;=$F$3,INDEX(TableApp[[#All],[Apps]],F9),"")</f>
        <v/>
      </c>
      <c r="H9" s="32" t="str" cm="1">
        <f t="array" ref="H9">IF(ROWS($E$5:E9)&lt;=$F$3,INDEX(TableApp[[#All],[Revenue]],F9),"")</f>
        <v/>
      </c>
    </row>
    <row r="10" spans="1:9">
      <c r="A10" s="8" t="s">
        <v>12</v>
      </c>
      <c r="B10" s="8" t="s">
        <v>14</v>
      </c>
      <c r="C10" s="9">
        <v>30399.599999999999</v>
      </c>
      <c r="D10" s="3"/>
      <c r="F10" s="29" t="str">
        <f ca="1">IF(ROWS($E$5:E10)&lt;=$F$3,MATCH($G$4,OFFSET(TableApp[[#Headers],[Division]],F9,0,ROWS(TableApp[Division]),1),0)+F9,"")</f>
        <v/>
      </c>
      <c r="G10" t="str" cm="1">
        <f t="array" ref="G10">IF(ROWS($E$5:E10)&lt;=$F$3,INDEX(TableApp[[#All],[Apps]],F10),"")</f>
        <v/>
      </c>
      <c r="H10" s="32" t="str" cm="1">
        <f t="array" ref="H10">IF(ROWS($E$5:E10)&lt;=$F$3,INDEX(TableApp[[#All],[Revenue]],F10),"")</f>
        <v/>
      </c>
    </row>
    <row r="11" spans="1:9">
      <c r="A11" s="8" t="s">
        <v>3</v>
      </c>
      <c r="B11" s="8" t="s">
        <v>6</v>
      </c>
      <c r="C11" s="9">
        <v>15033</v>
      </c>
      <c r="D11" s="3"/>
      <c r="F11" s="29" t="str">
        <f ca="1">IF(ROWS($E$5:E11)&lt;=$F$3,MATCH($G$4,OFFSET(TableApp[[#Headers],[Division]],F10,0,ROWS(TableApp[Division]),1),0)+F10,"")</f>
        <v/>
      </c>
      <c r="G11" t="str" cm="1">
        <f t="array" ref="G11">IF(ROWS($E$5:E11)&lt;=$F$3,INDEX(TableApp[[#All],[Apps]],F11),"")</f>
        <v/>
      </c>
      <c r="H11" s="32" t="str" cm="1">
        <f t="array" ref="H11">IF(ROWS($E$5:E11)&lt;=$F$3,INDEX(TableApp[[#All],[Revenue]],F11),"")</f>
        <v/>
      </c>
    </row>
    <row r="12" spans="1:9">
      <c r="A12" s="8" t="s">
        <v>8</v>
      </c>
      <c r="B12" s="8" t="s">
        <v>11</v>
      </c>
      <c r="C12" s="9">
        <v>11022</v>
      </c>
      <c r="D12" s="3"/>
      <c r="F12" s="29" t="str">
        <f ca="1">IF(ROWS($E$5:E12)&lt;=$F$3,MATCH($G$4,OFFSET(TableApp[[#Headers],[Division]],F11,0,ROWS(TableApp[Division]),1),0)+F11,"")</f>
        <v/>
      </c>
      <c r="G12" t="str" cm="1">
        <f t="array" ref="G12">IF(ROWS($E$5:E12)&lt;=$F$3,INDEX(TableApp[[#All],[Apps]],F12),"")</f>
        <v/>
      </c>
      <c r="H12" s="32" t="str" cm="1">
        <f t="array" ref="H12">IF(ROWS($E$5:E12)&lt;=$F$3,INDEX(TableApp[[#All],[Revenue]],F12),"")</f>
        <v/>
      </c>
    </row>
    <row r="13" spans="1:9">
      <c r="A13" s="8" t="s">
        <v>12</v>
      </c>
      <c r="B13" s="8" t="s">
        <v>15</v>
      </c>
      <c r="C13" s="9">
        <v>20400</v>
      </c>
      <c r="D13" s="3"/>
      <c r="F13" s="29" t="str">
        <f ca="1">IF(ROWS($E$5:E13)&lt;=$F$3,MATCH($G$4,OFFSET(TableApp[[#Headers],[Division]],F12,0,ROWS(TableApp[Division]),1),0)+F12,"")</f>
        <v/>
      </c>
      <c r="G13" t="str" cm="1">
        <f t="array" ref="G13">IF(ROWS($E$5:E13)&lt;=$F$3,INDEX(TableApp[[#All],[Apps]],F13),"")</f>
        <v/>
      </c>
      <c r="H13" s="32" t="str" cm="1">
        <f t="array" ref="H13">IF(ROWS($E$5:E13)&lt;=$F$3,INDEX(TableApp[[#All],[Revenue]],F13),"")</f>
        <v/>
      </c>
    </row>
    <row r="14" spans="1:9">
      <c r="A14" s="8" t="s">
        <v>8</v>
      </c>
      <c r="B14" s="8" t="s">
        <v>9</v>
      </c>
      <c r="C14" s="9">
        <v>14432</v>
      </c>
      <c r="D14" s="3"/>
      <c r="F14" s="30" t="str">
        <f ca="1">IF(ROWS($E$5:E14)&lt;=$F$3,MATCH($G$4,OFFSET(TableApp[[#Headers],[Division]],F13,0,ROWS(TableApp[Division]),1),0)+F13,"")</f>
        <v/>
      </c>
      <c r="G14" s="2" t="str" cm="1">
        <f t="array" ref="G14">IF(ROWS($E$5:E14)&lt;=$F$3,INDEX(TableApp[[#All],[Apps]],F14),"")</f>
        <v/>
      </c>
      <c r="H14" s="31" t="str" cm="1">
        <f t="array" ref="H14">IF(ROWS($E$5:E14)&lt;=$F$3,INDEX(TableApp[[#All],[Revenue]],F14),"")</f>
        <v/>
      </c>
    </row>
    <row r="15" spans="1:9">
      <c r="A15" s="3"/>
      <c r="B15" s="3"/>
      <c r="C15" s="3"/>
      <c r="D15" s="3"/>
    </row>
    <row r="16" spans="1:9">
      <c r="A16" s="3"/>
      <c r="B16" s="3"/>
      <c r="C16" s="3"/>
      <c r="D16" s="3"/>
    </row>
    <row r="17" spans="1:4">
      <c r="A17" s="3"/>
      <c r="B17" s="3"/>
      <c r="C17" s="3"/>
      <c r="D17" s="3"/>
    </row>
    <row r="18" spans="1:4">
      <c r="A18" s="3"/>
      <c r="B18" s="3"/>
      <c r="C18" s="3"/>
      <c r="D18" s="3"/>
    </row>
    <row r="19" spans="1:4">
      <c r="A19" s="3"/>
      <c r="B19" s="3"/>
      <c r="C19" s="3"/>
      <c r="D19" s="3"/>
    </row>
    <row r="20" spans="1:4">
      <c r="A20" s="4"/>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9D3BE-3DE6-41A6-A36C-5D35BCA2AAD3}">
  <dimension ref="A1:I20"/>
  <sheetViews>
    <sheetView zoomScale="110" zoomScaleNormal="110" workbookViewId="0">
      <selection activeCell="G5" sqref="G5"/>
    </sheetView>
  </sheetViews>
  <sheetFormatPr defaultRowHeight="13.5"/>
  <cols>
    <col min="1" max="1" width="16.625" customWidth="1"/>
    <col min="2" max="2" width="12" customWidth="1"/>
    <col min="4" max="4" width="5.125" customWidth="1"/>
    <col min="5" max="5" width="4.625" customWidth="1"/>
    <col min="6" max="6" width="1.75" bestFit="1" customWidth="1"/>
    <col min="7" max="7" width="19" customWidth="1"/>
    <col min="8" max="8" width="6.375" bestFit="1" customWidth="1"/>
    <col min="9" max="9" width="23.875" bestFit="1" customWidth="1"/>
  </cols>
  <sheetData>
    <row r="1" spans="1:9" ht="15.75">
      <c r="A1" s="33" t="s">
        <v>26</v>
      </c>
      <c r="B1" s="2"/>
      <c r="C1" s="2"/>
      <c r="D1" s="2"/>
    </row>
    <row r="2" spans="1:9" ht="16.899999999999999">
      <c r="A2" s="12"/>
      <c r="B2" s="8"/>
      <c r="C2" s="8"/>
      <c r="D2" s="8"/>
    </row>
    <row r="3" spans="1:9">
      <c r="F3" s="29">
        <f>COUNTIF(A5:A1000,G4)</f>
        <v>4</v>
      </c>
      <c r="G3" s="10" t="s">
        <v>17</v>
      </c>
      <c r="H3" s="10"/>
      <c r="I3" s="10"/>
    </row>
    <row r="4" spans="1:9" ht="14.25">
      <c r="A4" s="5" t="s">
        <v>0</v>
      </c>
      <c r="B4" s="6" t="s">
        <v>1</v>
      </c>
      <c r="C4" s="7" t="s">
        <v>2</v>
      </c>
      <c r="D4" s="3"/>
      <c r="F4" s="29"/>
      <c r="G4" s="11" t="s">
        <v>3</v>
      </c>
      <c r="I4" s="8"/>
    </row>
    <row r="5" spans="1:9">
      <c r="A5" s="8" t="s">
        <v>12</v>
      </c>
      <c r="B5" s="8" t="s">
        <v>13</v>
      </c>
      <c r="C5" s="9">
        <v>17760</v>
      </c>
      <c r="D5" s="3"/>
      <c r="F5" s="29">
        <f ca="1">IF(ROWS($E$5:E5)&lt;=$F$3,MATCH($G$4,OFFSET($A$4,F4,0,1000,1),0)+F4,"")</f>
        <v>4</v>
      </c>
      <c r="G5" t="str" cm="1">
        <f t="array" aca="1" ref="G5" ca="1">IF(ROWS($E$5:E5)&lt;=$F$3,INDEX($B$4:$B$1000,F5),"")</f>
        <v>Fightrr</v>
      </c>
      <c r="H5" s="32" cm="1">
        <f t="array" aca="1" ref="H5" ca="1">IF(ROWS($E$5:E5)&lt;=$F$3,INDEX($C$4:$C$1000,F5),"")</f>
        <v>11649</v>
      </c>
    </row>
    <row r="6" spans="1:9">
      <c r="A6" s="8" t="s">
        <v>8</v>
      </c>
      <c r="B6" s="8" t="s">
        <v>10</v>
      </c>
      <c r="C6" s="9">
        <v>17990</v>
      </c>
      <c r="D6" s="3"/>
      <c r="F6" s="29">
        <f ca="1">IF(ROWS($E$5:E6)&lt;=$F$3,MATCH($G$4,OFFSET($A$4,F5,0,1000,1),0)+F5,"")</f>
        <v>5</v>
      </c>
      <c r="G6" t="str" cm="1">
        <f t="array" aca="1" ref="G6" ca="1">IF(ROWS($E$5:E6)&lt;=$F$3,INDEX($B$4:$B$1000,F6),"")</f>
        <v>Hackrr</v>
      </c>
      <c r="H6" s="32" cm="1">
        <f t="array" aca="1" ref="H6" ca="1">IF(ROWS($E$5:E6)&lt;=$F$3,INDEX($C$4:$C$1000,F6),"")</f>
        <v>18700.5</v>
      </c>
    </row>
    <row r="7" spans="1:9">
      <c r="A7" s="8" t="s">
        <v>3</v>
      </c>
      <c r="B7" s="8" t="s">
        <v>4</v>
      </c>
      <c r="C7" s="9">
        <v>11649</v>
      </c>
      <c r="D7" s="3"/>
      <c r="F7" s="29">
        <f ca="1">IF(ROWS($E$5:E7)&lt;=$F$3,MATCH($G$4,OFFSET($A$4,F6,0,1000,1),0)+F6,"")</f>
        <v>6</v>
      </c>
      <c r="G7" t="str" cm="1">
        <f t="array" aca="1" ref="G7" ca="1">IF(ROWS($E$5:E7)&lt;=$F$3,INDEX($B$4:$B$1000,F7),"")</f>
        <v>Kryptis</v>
      </c>
      <c r="H7" s="32" cm="1">
        <f t="array" aca="1" ref="H7" ca="1">IF(ROWS($E$5:E7)&lt;=$F$3,INDEX($C$4:$C$1000,F7),"")</f>
        <v>7718</v>
      </c>
    </row>
    <row r="8" spans="1:9">
      <c r="A8" s="8" t="s">
        <v>3</v>
      </c>
      <c r="B8" s="8" t="s">
        <v>7</v>
      </c>
      <c r="C8" s="9">
        <v>18700.5</v>
      </c>
      <c r="D8" s="3"/>
      <c r="F8" s="29">
        <f ca="1">IF(ROWS($E$5:E8)&lt;=$F$3,MATCH($G$4,OFFSET($A$4,F7,0,1000,1),0)+F7,"")</f>
        <v>8</v>
      </c>
      <c r="G8" t="str" cm="1">
        <f t="array" aca="1" ref="G8" ca="1">IF(ROWS($E$5:E8)&lt;=$F$3,INDEX($B$4:$B$1000,F8),"")</f>
        <v>Perino</v>
      </c>
      <c r="H8" s="32" cm="1">
        <f t="array" aca="1" ref="H8" ca="1">IF(ROWS($E$5:E8)&lt;=$F$3,INDEX($C$4:$C$1000,F8),"")</f>
        <v>15033</v>
      </c>
    </row>
    <row r="9" spans="1:9">
      <c r="A9" s="8" t="s">
        <v>3</v>
      </c>
      <c r="B9" s="8" t="s">
        <v>5</v>
      </c>
      <c r="C9" s="9">
        <v>7718</v>
      </c>
      <c r="D9" s="3"/>
      <c r="F9" s="29" t="str">
        <f ca="1">IF(ROWS($E$5:E9)&lt;=$F$3,MATCH($G$4,OFFSET($A$4,F8,0,1000,1),0)+F8,"")</f>
        <v/>
      </c>
      <c r="G9" t="str" cm="1">
        <f t="array" ref="G9">IF(ROWS($E$5:E9)&lt;=$F$3,INDEX($B$4:$B$1000,F9),"")</f>
        <v/>
      </c>
      <c r="H9" s="32" t="str" cm="1">
        <f t="array" ref="H9">IF(ROWS($E$5:E9)&lt;=$F$3,INDEX($C$4:$C$1000,F9),"")</f>
        <v/>
      </c>
    </row>
    <row r="10" spans="1:9">
      <c r="A10" s="8" t="s">
        <v>12</v>
      </c>
      <c r="B10" s="8" t="s">
        <v>14</v>
      </c>
      <c r="C10" s="9">
        <v>30399.599999999999</v>
      </c>
      <c r="D10" s="3"/>
      <c r="F10" s="29" t="str">
        <f ca="1">IF(ROWS($E$5:E10)&lt;=$F$3,MATCH($G$4,OFFSET($A$4,F9,0,1000,1),0)+F9,"")</f>
        <v/>
      </c>
      <c r="G10" t="str" cm="1">
        <f t="array" ref="G10">IF(ROWS($E$5:E10)&lt;=$F$3,INDEX($B$4:$B$1000,F10),"")</f>
        <v/>
      </c>
      <c r="H10" s="32" t="str" cm="1">
        <f t="array" ref="H10">IF(ROWS($E$5:E10)&lt;=$F$3,INDEX($C$4:$C$1000,F10),"")</f>
        <v/>
      </c>
    </row>
    <row r="11" spans="1:9">
      <c r="A11" s="8" t="s">
        <v>3</v>
      </c>
      <c r="B11" s="8" t="s">
        <v>6</v>
      </c>
      <c r="C11" s="9">
        <v>15033</v>
      </c>
      <c r="D11" s="3"/>
      <c r="F11" s="29" t="str">
        <f ca="1">IF(ROWS($E$5:E11)&lt;=$F$3,MATCH($G$4,OFFSET($A$4,F10,0,1000,1),0)+F10,"")</f>
        <v/>
      </c>
      <c r="G11" t="str" cm="1">
        <f t="array" ref="G11">IF(ROWS($E$5:E11)&lt;=$F$3,INDEX($B$4:$B$1000,F11),"")</f>
        <v/>
      </c>
      <c r="H11" s="32" t="str" cm="1">
        <f t="array" ref="H11">IF(ROWS($E$5:E11)&lt;=$F$3,INDEX($C$4:$C$1000,F11),"")</f>
        <v/>
      </c>
    </row>
    <row r="12" spans="1:9">
      <c r="A12" s="8" t="s">
        <v>8</v>
      </c>
      <c r="B12" s="8" t="s">
        <v>11</v>
      </c>
      <c r="C12" s="9">
        <v>11022</v>
      </c>
      <c r="D12" s="3"/>
      <c r="F12" s="29" t="str">
        <f ca="1">IF(ROWS($E$5:E12)&lt;=$F$3,MATCH($G$4,OFFSET($A$4,F11,0,1000,1),0)+F11,"")</f>
        <v/>
      </c>
      <c r="G12" t="str" cm="1">
        <f t="array" ref="G12">IF(ROWS($E$5:E12)&lt;=$F$3,INDEX($B$4:$B$1000,F12),"")</f>
        <v/>
      </c>
      <c r="H12" s="32" t="str" cm="1">
        <f t="array" ref="H12">IF(ROWS($E$5:E12)&lt;=$F$3,INDEX($C$4:$C$1000,F12),"")</f>
        <v/>
      </c>
    </row>
    <row r="13" spans="1:9">
      <c r="A13" s="8" t="s">
        <v>12</v>
      </c>
      <c r="B13" s="8" t="s">
        <v>15</v>
      </c>
      <c r="C13" s="9">
        <v>20400</v>
      </c>
      <c r="D13" s="3"/>
      <c r="F13" s="29" t="str">
        <f ca="1">IF(ROWS($E$5:E13)&lt;=$F$3,MATCH($G$4,OFFSET($A$4,F12,0,1000,1),0)+F12,"")</f>
        <v/>
      </c>
      <c r="G13" t="str" cm="1">
        <f t="array" ref="G13">IF(ROWS($E$5:E13)&lt;=$F$3,INDEX($B$4:$B$1000,F13),"")</f>
        <v/>
      </c>
      <c r="H13" s="32" t="str" cm="1">
        <f t="array" ref="H13">IF(ROWS($E$5:E13)&lt;=$F$3,INDEX($C$4:$C$1000,F13),"")</f>
        <v/>
      </c>
    </row>
    <row r="14" spans="1:9">
      <c r="A14" s="8" t="s">
        <v>8</v>
      </c>
      <c r="B14" s="8" t="s">
        <v>9</v>
      </c>
      <c r="C14" s="9">
        <v>14432</v>
      </c>
      <c r="D14" s="3"/>
      <c r="F14" s="30" t="str">
        <f ca="1">IF(ROWS($E$5:E14)&lt;=$F$3,MATCH($G$4,OFFSET($A$4,F13,0,1000,1),0)+F13,"")</f>
        <v/>
      </c>
      <c r="G14" s="2" t="str" cm="1">
        <f t="array" ref="G14">IF(ROWS($E$5:E14)&lt;=$F$3,INDEX($B$4:$B$1000,F14),"")</f>
        <v/>
      </c>
      <c r="H14" s="31" t="str" cm="1">
        <f t="array" ref="H14">IF(ROWS($E$5:E14)&lt;=$F$3,INDEX($C$4:$C$1000,F14),"")</f>
        <v/>
      </c>
    </row>
    <row r="15" spans="1:9">
      <c r="A15" s="28"/>
      <c r="B15" s="28"/>
      <c r="C15" s="3"/>
      <c r="D15" s="3"/>
    </row>
    <row r="16" spans="1:9">
      <c r="A16" s="3"/>
      <c r="B16" s="3"/>
      <c r="C16" s="3"/>
      <c r="D16" s="3"/>
    </row>
    <row r="17" spans="1:4">
      <c r="A17" s="3"/>
      <c r="B17" s="3"/>
      <c r="C17" s="3"/>
      <c r="D17" s="3"/>
    </row>
    <row r="18" spans="1:4">
      <c r="A18" s="3"/>
      <c r="B18" s="3"/>
      <c r="C18" s="3"/>
      <c r="D18" s="3"/>
    </row>
    <row r="19" spans="1:4">
      <c r="A19" s="3"/>
      <c r="B19" s="3"/>
      <c r="C19" s="3"/>
      <c r="D19" s="3"/>
    </row>
    <row r="20" spans="1:4">
      <c r="A20" s="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535C4-5520-423D-8D55-A2BFDECEF2F9}">
  <dimension ref="A1:I20"/>
  <sheetViews>
    <sheetView tabSelected="1" zoomScale="110" zoomScaleNormal="110" workbookViewId="0">
      <selection activeCell="G5" sqref="G5"/>
    </sheetView>
  </sheetViews>
  <sheetFormatPr defaultRowHeight="14.25"/>
  <cols>
    <col min="1" max="1" width="11.6875" style="34" customWidth="1"/>
    <col min="2" max="2" width="9.4375" style="34" customWidth="1"/>
    <col min="3" max="3" width="9" style="34"/>
    <col min="4" max="4" width="3.375" style="34" customWidth="1"/>
    <col min="5" max="5" width="2.875" style="34" customWidth="1"/>
    <col min="6" max="6" width="5.125" style="36" customWidth="1"/>
    <col min="7" max="7" width="14.875" style="34" bestFit="1" customWidth="1"/>
    <col min="8" max="8" width="6.375" style="34" bestFit="1" customWidth="1"/>
    <col min="9" max="9" width="23.875" style="34" bestFit="1" customWidth="1"/>
    <col min="10" max="16384" width="9" style="34"/>
  </cols>
  <sheetData>
    <row r="1" spans="1:9" ht="15.75">
      <c r="A1" s="33" t="s">
        <v>26</v>
      </c>
      <c r="B1" s="35"/>
      <c r="C1" s="35"/>
      <c r="D1" s="35"/>
    </row>
    <row r="2" spans="1:9" ht="16.899999999999999">
      <c r="A2" s="12"/>
      <c r="B2" s="37"/>
      <c r="C2" s="37"/>
      <c r="D2" s="37"/>
    </row>
    <row r="3" spans="1:9">
      <c r="G3" s="38" t="s">
        <v>17</v>
      </c>
      <c r="H3" s="38"/>
      <c r="I3" s="38"/>
    </row>
    <row r="4" spans="1:9">
      <c r="A4" s="5" t="s">
        <v>0</v>
      </c>
      <c r="B4" s="6" t="s">
        <v>1</v>
      </c>
      <c r="C4" s="7" t="s">
        <v>2</v>
      </c>
      <c r="G4" s="39" t="s">
        <v>3</v>
      </c>
      <c r="I4" s="37"/>
    </row>
    <row r="5" spans="1:9">
      <c r="A5" s="37" t="s">
        <v>12</v>
      </c>
      <c r="B5" s="37" t="s">
        <v>13</v>
      </c>
      <c r="C5" s="40">
        <v>17760</v>
      </c>
      <c r="F5" s="36">
        <f ca="1">MATCH($G$4,OFFSET($A$1,F4,0,1000,1),0)+F4</f>
        <v>7</v>
      </c>
      <c r="G5" s="34" t="str" cm="1">
        <f t="array" aca="1" ref="G5" ca="1">IFERROR(INDEX(B:B,F5),"")</f>
        <v>Fightrr</v>
      </c>
      <c r="H5" s="40" cm="1">
        <f t="array" aca="1" ref="H5" ca="1">IFERROR(INDEX(C:C,F5),"")</f>
        <v>11649</v>
      </c>
    </row>
    <row r="6" spans="1:9">
      <c r="A6" s="37" t="s">
        <v>8</v>
      </c>
      <c r="B6" s="37" t="s">
        <v>10</v>
      </c>
      <c r="C6" s="40">
        <v>17990</v>
      </c>
      <c r="F6" s="36">
        <f t="shared" ref="F6:F14" ca="1" si="0">MATCH($G$4,OFFSET($A$1,F5,0,1000,1),0)+F5</f>
        <v>8</v>
      </c>
      <c r="G6" s="34" t="str" cm="1">
        <f t="array" aca="1" ref="G6" ca="1">IFERROR(INDEX(B:B,F6),"")</f>
        <v>Hackrr</v>
      </c>
      <c r="H6" s="40" cm="1">
        <f t="array" aca="1" ref="H6" ca="1">IFERROR(INDEX(C:C,F6),"")</f>
        <v>18700.5</v>
      </c>
    </row>
    <row r="7" spans="1:9">
      <c r="A7" s="37" t="s">
        <v>3</v>
      </c>
      <c r="B7" s="37" t="s">
        <v>4</v>
      </c>
      <c r="C7" s="40">
        <v>11649</v>
      </c>
      <c r="F7" s="36">
        <f t="shared" ca="1" si="0"/>
        <v>9</v>
      </c>
      <c r="G7" s="34" t="str" cm="1">
        <f t="array" aca="1" ref="G7" ca="1">IFERROR(INDEX(B:B,F7),"")</f>
        <v>Kryptis</v>
      </c>
      <c r="H7" s="40" cm="1">
        <f t="array" aca="1" ref="H7" ca="1">IFERROR(INDEX(C:C,F7),"")</f>
        <v>7718</v>
      </c>
    </row>
    <row r="8" spans="1:9">
      <c r="A8" s="37" t="s">
        <v>3</v>
      </c>
      <c r="B8" s="37" t="s">
        <v>7</v>
      </c>
      <c r="C8" s="40">
        <v>18700.5</v>
      </c>
      <c r="F8" s="36">
        <f t="shared" ca="1" si="0"/>
        <v>11</v>
      </c>
      <c r="G8" s="34" t="str" cm="1">
        <f t="array" aca="1" ref="G8" ca="1">IFERROR(INDEX(B:B,F8),"")</f>
        <v>Perino</v>
      </c>
      <c r="H8" s="40" cm="1">
        <f t="array" aca="1" ref="H8" ca="1">IFERROR(INDEX(C:C,F8),"")</f>
        <v>15033</v>
      </c>
    </row>
    <row r="9" spans="1:9">
      <c r="A9" s="37" t="s">
        <v>3</v>
      </c>
      <c r="B9" s="37" t="s">
        <v>5</v>
      </c>
      <c r="C9" s="40">
        <v>7718</v>
      </c>
      <c r="F9" s="36" t="e">
        <f t="shared" ca="1" si="0"/>
        <v>#N/A</v>
      </c>
      <c r="G9" s="34" t="str" cm="1">
        <f t="array" aca="1" ref="G9" ca="1">IFERROR(INDEX(B:B,F9),"")</f>
        <v/>
      </c>
      <c r="H9" s="40" t="str" cm="1">
        <f t="array" aca="1" ref="H9" ca="1">IFERROR(INDEX(C:C,F9),"")</f>
        <v/>
      </c>
    </row>
    <row r="10" spans="1:9">
      <c r="A10" s="37" t="s">
        <v>12</v>
      </c>
      <c r="B10" s="37" t="s">
        <v>14</v>
      </c>
      <c r="C10" s="40">
        <v>30399.599999999999</v>
      </c>
      <c r="F10" s="36" t="e">
        <f t="shared" ca="1" si="0"/>
        <v>#N/A</v>
      </c>
      <c r="G10" s="34" t="str" cm="1">
        <f t="array" aca="1" ref="G10" ca="1">IFERROR(INDEX(B:B,F10),"")</f>
        <v/>
      </c>
      <c r="H10" s="40" t="str" cm="1">
        <f t="array" aca="1" ref="H10" ca="1">IFERROR(INDEX(C:C,F10),"")</f>
        <v/>
      </c>
    </row>
    <row r="11" spans="1:9">
      <c r="A11" s="37" t="s">
        <v>3</v>
      </c>
      <c r="B11" s="37" t="s">
        <v>6</v>
      </c>
      <c r="C11" s="40">
        <v>15033</v>
      </c>
      <c r="F11" s="36" t="e">
        <f t="shared" ca="1" si="0"/>
        <v>#N/A</v>
      </c>
      <c r="G11" s="34" t="str" cm="1">
        <f t="array" aca="1" ref="G11" ca="1">IFERROR(INDEX(B:B,F11),"")</f>
        <v/>
      </c>
      <c r="H11" s="40" t="str" cm="1">
        <f t="array" aca="1" ref="H11" ca="1">IFERROR(INDEX(C:C,F11),"")</f>
        <v/>
      </c>
    </row>
    <row r="12" spans="1:9">
      <c r="A12" s="37" t="s">
        <v>8</v>
      </c>
      <c r="B12" s="37" t="s">
        <v>11</v>
      </c>
      <c r="C12" s="40">
        <v>11022</v>
      </c>
      <c r="F12" s="36" t="e">
        <f t="shared" ca="1" si="0"/>
        <v>#N/A</v>
      </c>
      <c r="G12" s="34" t="str" cm="1">
        <f t="array" aca="1" ref="G12" ca="1">IFERROR(INDEX(B:B,F12),"")</f>
        <v/>
      </c>
      <c r="H12" s="40" t="str" cm="1">
        <f t="array" aca="1" ref="H12" ca="1">IFERROR(INDEX(C:C,F12),"")</f>
        <v/>
      </c>
    </row>
    <row r="13" spans="1:9">
      <c r="A13" s="37" t="s">
        <v>12</v>
      </c>
      <c r="B13" s="37" t="s">
        <v>15</v>
      </c>
      <c r="C13" s="40">
        <v>20400</v>
      </c>
      <c r="F13" s="36" t="e">
        <f t="shared" ca="1" si="0"/>
        <v>#N/A</v>
      </c>
      <c r="G13" s="34" t="str" cm="1">
        <f t="array" aca="1" ref="G13" ca="1">IFERROR(INDEX(B:B,F13),"")</f>
        <v/>
      </c>
      <c r="H13" s="40" t="str" cm="1">
        <f t="array" aca="1" ref="H13" ca="1">IFERROR(INDEX(C:C,F13),"")</f>
        <v/>
      </c>
    </row>
    <row r="14" spans="1:9">
      <c r="A14" s="37" t="s">
        <v>8</v>
      </c>
      <c r="B14" s="37" t="s">
        <v>9</v>
      </c>
      <c r="C14" s="40">
        <v>14432</v>
      </c>
      <c r="F14" s="36" t="e">
        <f t="shared" ca="1" si="0"/>
        <v>#N/A</v>
      </c>
      <c r="G14" s="35" t="str" cm="1">
        <f t="array" aca="1" ref="G14" ca="1">IFERROR(INDEX(B:B,F14),"")</f>
        <v/>
      </c>
      <c r="H14" s="41" t="str" cm="1">
        <f t="array" aca="1" ref="H14" ca="1">IFERROR(INDEX(C:C,F14),"")</f>
        <v/>
      </c>
    </row>
    <row r="20" spans="1:1">
      <c r="A20" s="42"/>
    </row>
  </sheetData>
  <conditionalFormatting sqref="F5:F14">
    <cfRule type="expression" dxfId="2" priority="1">
      <formula>ISNA($F5)</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C8A6E-313E-456D-9D35-3528E1FCEFAC}">
  <dimension ref="A1:I20"/>
  <sheetViews>
    <sheetView zoomScale="110" zoomScaleNormal="110" workbookViewId="0">
      <selection activeCell="B18" sqref="B18"/>
    </sheetView>
  </sheetViews>
  <sheetFormatPr defaultRowHeight="13.5"/>
  <cols>
    <col min="1" max="1" width="16.625" customWidth="1"/>
    <col min="2" max="2" width="12" customWidth="1"/>
    <col min="4" max="4" width="5.125" customWidth="1"/>
    <col min="5" max="5" width="4.625" customWidth="1"/>
    <col min="6" max="6" width="6.375" customWidth="1"/>
    <col min="7" max="7" width="14.5" customWidth="1"/>
    <col min="8" max="8" width="18.375" customWidth="1"/>
    <col min="9" max="9" width="23.875" bestFit="1" customWidth="1"/>
  </cols>
  <sheetData>
    <row r="1" spans="1:9" ht="16.899999999999999">
      <c r="A1" s="1" t="s">
        <v>16</v>
      </c>
      <c r="B1" s="2"/>
      <c r="C1" s="2"/>
      <c r="D1" s="2"/>
    </row>
    <row r="2" spans="1:9" ht="16.899999999999999">
      <c r="A2" s="12"/>
      <c r="B2" s="8"/>
      <c r="C2" s="8"/>
      <c r="D2" s="8"/>
    </row>
    <row r="3" spans="1:9">
      <c r="G3" s="10" t="s">
        <v>17</v>
      </c>
      <c r="H3" s="10"/>
      <c r="I3" s="10"/>
    </row>
    <row r="4" spans="1:9" ht="14.25">
      <c r="A4" s="5" t="s">
        <v>0</v>
      </c>
      <c r="B4" s="6" t="s">
        <v>1</v>
      </c>
      <c r="C4" s="7" t="s">
        <v>2</v>
      </c>
      <c r="D4" s="3"/>
      <c r="F4">
        <f>COUNTIF($A$5:$A$14,$G$4)</f>
        <v>3</v>
      </c>
      <c r="G4" s="11" t="s">
        <v>8</v>
      </c>
      <c r="I4" s="8"/>
    </row>
    <row r="5" spans="1:9">
      <c r="A5" s="8" t="s">
        <v>12</v>
      </c>
      <c r="B5" s="8" t="s">
        <v>13</v>
      </c>
      <c r="C5" s="9">
        <v>17760</v>
      </c>
      <c r="D5" s="3"/>
      <c r="G5" t="str" cm="1">
        <f t="array" ref="G5">IF(ROWS($F$5:F5)&lt;=$F$4,INDEX($B$5:$B$14,_xlfn.AGGREGATE(15,3,($A$5:$A$14=$G$4)/($A$5:$A$14=$G$4)*(ROW($A$5:$A$14)-ROW($A$4)),ROWS($F$5:F5))),"")</f>
        <v>Blend</v>
      </c>
      <c r="H5" t="str">
        <f t="array" ref="H5">_xlfn.TEXTJOIN(",",TRUE,IF(A5:A14=G4,B5:B14,""))</f>
        <v>Blend,Sleops,WenCaL</v>
      </c>
    </row>
    <row r="6" spans="1:9">
      <c r="A6" s="8" t="s">
        <v>8</v>
      </c>
      <c r="B6" s="8" t="s">
        <v>10</v>
      </c>
      <c r="C6" s="9">
        <v>17990</v>
      </c>
      <c r="D6" s="3"/>
      <c r="G6" t="str" cm="1">
        <f t="array" ref="G6">IF(ROWS($F$5:F6)&lt;=$F$4,INDEX($B$5:$B$14,_xlfn.AGGREGATE(15,3,($A$5:$A$14=$G$4)/($A$5:$A$14=$G$4)*(ROW($A$5:$A$14)-ROW($A$4)),ROWS($F$5:F6))),"")</f>
        <v>Sleops</v>
      </c>
    </row>
    <row r="7" spans="1:9">
      <c r="A7" s="8" t="s">
        <v>3</v>
      </c>
      <c r="B7" s="8" t="s">
        <v>4</v>
      </c>
      <c r="C7" s="9">
        <v>11649</v>
      </c>
      <c r="D7" s="3"/>
      <c r="G7" t="str" cm="1">
        <f t="array" ref="G7">IF(ROWS($F$5:F7)&lt;=$F$4,INDEX($B$5:$B$14,_xlfn.AGGREGATE(15,3,($A$5:$A$14=$G$4)/($A$5:$A$14=$G$4)*(ROW($A$5:$A$14)-ROW($A$4)),ROWS($F$5:F7))),"")</f>
        <v>WenCaL</v>
      </c>
    </row>
    <row r="8" spans="1:9">
      <c r="A8" s="8" t="s">
        <v>3</v>
      </c>
      <c r="B8" s="8" t="s">
        <v>7</v>
      </c>
      <c r="C8" s="9">
        <v>18700.5</v>
      </c>
      <c r="D8" s="3"/>
      <c r="G8" t="str" cm="1">
        <f t="array" ref="G8">IF(ROWS($F$5:F8)&lt;=$F$4,INDEX($B$5:$B$14,_xlfn.AGGREGATE(15,3,($A$5:$A$14=$G$4)/($A$5:$A$14=$G$4)*(ROW($A$5:$A$14)-ROW($A$4)),ROWS($F$5:F8))),"")</f>
        <v/>
      </c>
    </row>
    <row r="9" spans="1:9">
      <c r="A9" s="8" t="s">
        <v>3</v>
      </c>
      <c r="B9" s="8" t="s">
        <v>5</v>
      </c>
      <c r="C9" s="9">
        <v>7718</v>
      </c>
      <c r="D9" s="3"/>
      <c r="G9" t="str" cm="1">
        <f t="array" ref="G9">IF(ROWS($F$5:F9)&lt;=$F$4,INDEX($B$5:$B$14,_xlfn.AGGREGATE(15,3,($A$5:$A$14=$G$4)/($A$5:$A$14=$G$4)*(ROW($A$5:$A$14)-ROW($A$4)),ROWS($F$5:F9))),"")</f>
        <v/>
      </c>
    </row>
    <row r="10" spans="1:9">
      <c r="A10" s="8" t="s">
        <v>12</v>
      </c>
      <c r="B10" s="8" t="s">
        <v>14</v>
      </c>
      <c r="C10" s="9">
        <v>30399.599999999999</v>
      </c>
      <c r="D10" s="3"/>
      <c r="G10" t="str" cm="1">
        <f t="array" ref="G10">IF(ROWS($F$5:F10)&lt;=$F$4,INDEX($B$5:$B$14,_xlfn.AGGREGATE(15,3,($A$5:$A$14=$G$4)/($A$5:$A$14=$G$4)*(ROW($A$5:$A$14)-ROW($A$4)),ROWS($F$5:F10))),"")</f>
        <v/>
      </c>
    </row>
    <row r="11" spans="1:9">
      <c r="A11" s="8" t="s">
        <v>3</v>
      </c>
      <c r="B11" s="8" t="s">
        <v>6</v>
      </c>
      <c r="C11" s="9">
        <v>15033</v>
      </c>
      <c r="D11" s="3"/>
      <c r="G11" t="str" cm="1">
        <f t="array" ref="G11">IF(ROWS($F$5:F11)&lt;=$F$4,INDEX($B$5:$B$14,_xlfn.AGGREGATE(15,3,($A$5:$A$14=$G$4)/($A$5:$A$14=$G$4)*(ROW($A$5:$A$14)-ROW($A$4)),ROWS($F$5:F11))),"")</f>
        <v/>
      </c>
    </row>
    <row r="12" spans="1:9">
      <c r="A12" s="8" t="s">
        <v>8</v>
      </c>
      <c r="B12" s="8" t="s">
        <v>11</v>
      </c>
      <c r="C12" s="9">
        <v>11022</v>
      </c>
      <c r="D12" s="3"/>
      <c r="G12" t="str" cm="1">
        <f t="array" ref="G12">IF(ROWS($F$5:F12)&lt;=$F$4,INDEX($B$5:$B$14,_xlfn.AGGREGATE(15,3,($A$5:$A$14=$G$4)/($A$5:$A$14=$G$4)*(ROW($A$5:$A$14)-ROW($A$4)),ROWS($F$5:F12))),"")</f>
        <v/>
      </c>
    </row>
    <row r="13" spans="1:9">
      <c r="A13" s="8" t="s">
        <v>12</v>
      </c>
      <c r="B13" s="8" t="s">
        <v>15</v>
      </c>
      <c r="C13" s="9">
        <v>20400</v>
      </c>
      <c r="D13" s="3"/>
      <c r="G13" t="str" cm="1">
        <f t="array" ref="G13">IF(ROWS($F$5:F13)&lt;=$F$4,INDEX($B$5:$B$14,_xlfn.AGGREGATE(15,3,($A$5:$A$14=$G$4)/($A$5:$A$14=$G$4)*(ROW($A$5:$A$14)-ROW($A$4)),ROWS($F$5:F13))),"")</f>
        <v/>
      </c>
    </row>
    <row r="14" spans="1:9">
      <c r="A14" s="8" t="s">
        <v>8</v>
      </c>
      <c r="B14" s="8" t="s">
        <v>9</v>
      </c>
      <c r="C14" s="9">
        <v>14432</v>
      </c>
      <c r="D14" s="3"/>
      <c r="G14" t="str" cm="1">
        <f t="array" ref="G14">IF(ROWS($F$5:F14)&lt;=$F$4,INDEX($B$5:$B$14,_xlfn.AGGREGATE(15,3,($A$5:$A$14=$G$4)/($A$5:$A$14=$G$4)*(ROW($A$5:$A$14)-ROW($A$4)),ROWS($F$5:F14))),"")</f>
        <v/>
      </c>
    </row>
    <row r="15" spans="1:9">
      <c r="A15" s="3"/>
      <c r="B15" s="3"/>
      <c r="C15" s="3"/>
      <c r="D15" s="3"/>
    </row>
    <row r="16" spans="1:9">
      <c r="A16" s="3"/>
      <c r="B16" s="3"/>
      <c r="C16" s="3"/>
      <c r="D16" s="3"/>
    </row>
    <row r="17" spans="1:4">
      <c r="A17" s="3"/>
      <c r="B17" s="3"/>
      <c r="C17" s="3"/>
      <c r="D17" s="3"/>
    </row>
    <row r="18" spans="1:4">
      <c r="A18" s="3"/>
      <c r="B18" s="3"/>
      <c r="C18" s="3"/>
      <c r="D18" s="3"/>
    </row>
    <row r="19" spans="1:4">
      <c r="A19" s="3"/>
      <c r="B19" s="3"/>
      <c r="C19" s="3"/>
      <c r="D19" s="3"/>
    </row>
    <row r="20" spans="1:4">
      <c r="A20" s="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5DCD9-3287-48FD-BF09-B69D13824377}">
  <dimension ref="A1:I19"/>
  <sheetViews>
    <sheetView zoomScale="110" zoomScaleNormal="110" workbookViewId="0">
      <selection activeCell="G5" sqref="G5"/>
    </sheetView>
  </sheetViews>
  <sheetFormatPr defaultRowHeight="13.5"/>
  <cols>
    <col min="1" max="1" width="16.625" customWidth="1"/>
    <col min="2" max="2" width="12" customWidth="1"/>
    <col min="3" max="3" width="9.25" customWidth="1"/>
    <col min="4" max="4" width="5.125" customWidth="1"/>
    <col min="5" max="5" width="4.625" customWidth="1"/>
    <col min="6" max="6" width="6.375" customWidth="1"/>
    <col min="7" max="7" width="19" customWidth="1"/>
    <col min="8" max="8" width="18.375" customWidth="1"/>
    <col min="9" max="9" width="23.875" bestFit="1" customWidth="1"/>
  </cols>
  <sheetData>
    <row r="1" spans="1:9" ht="16.899999999999999">
      <c r="A1" s="1" t="s">
        <v>16</v>
      </c>
      <c r="B1" s="2"/>
      <c r="C1" s="2"/>
      <c r="D1" s="2"/>
    </row>
    <row r="2" spans="1:9" ht="16.899999999999999">
      <c r="A2" s="12"/>
      <c r="B2" s="8"/>
      <c r="C2" s="8"/>
      <c r="D2" s="8"/>
    </row>
    <row r="3" spans="1:9">
      <c r="G3" s="10" t="s">
        <v>17</v>
      </c>
      <c r="H3" s="10"/>
      <c r="I3" s="10"/>
    </row>
    <row r="4" spans="1:9" ht="14.25">
      <c r="A4" s="5" t="s">
        <v>0</v>
      </c>
      <c r="B4" s="6" t="s">
        <v>1</v>
      </c>
      <c r="C4" s="7" t="s">
        <v>2</v>
      </c>
      <c r="D4" s="3"/>
      <c r="F4">
        <f>COUNTIF($A$5:$A$14,$G$4)</f>
        <v>3</v>
      </c>
      <c r="G4" s="11" t="s">
        <v>8</v>
      </c>
      <c r="I4" s="8"/>
    </row>
    <row r="5" spans="1:9">
      <c r="A5" s="8" t="s">
        <v>12</v>
      </c>
      <c r="B5" s="8" t="s">
        <v>13</v>
      </c>
      <c r="C5" s="9">
        <v>17760</v>
      </c>
      <c r="D5" s="3"/>
      <c r="G5" t="str">
        <f>IF(ROWS($F$5:F5)&lt;=$F$4,INDEX(TableDiv[Apps],_xlfn.AGGREGATE(15,3,(TableDiv[Division]=$G$4)/(TableDiv[Division]=$G$4)*(ROW(TableDiv[Division])-ROW(TableDiv[[#Headers],[Division]])),ROWS($F$5:F5))),"")</f>
        <v>Blend</v>
      </c>
    </row>
    <row r="6" spans="1:9">
      <c r="A6" s="8" t="s">
        <v>8</v>
      </c>
      <c r="B6" s="8" t="s">
        <v>10</v>
      </c>
      <c r="C6" s="9">
        <v>17990</v>
      </c>
      <c r="D6" s="3"/>
      <c r="G6" t="str">
        <f>IF(ROWS($F$5:F6)&lt;=$F$4,INDEX(TableDiv[Apps],_xlfn.AGGREGATE(15,3,(TableDiv[Division]=$G$4)/(TableDiv[Division]=$G$4)*(ROW(TableDiv[Division])-ROW(TableDiv[[#Headers],[Division]])),ROWS($F$5:F6))),"")</f>
        <v>Sleops</v>
      </c>
    </row>
    <row r="7" spans="1:9">
      <c r="A7" s="8" t="s">
        <v>3</v>
      </c>
      <c r="B7" s="8" t="s">
        <v>4</v>
      </c>
      <c r="C7" s="9">
        <v>11649</v>
      </c>
      <c r="D7" s="3"/>
      <c r="G7" t="str">
        <f>IF(ROWS($F$5:F7)&lt;=$F$4,INDEX(TableDiv[Apps],_xlfn.AGGREGATE(15,3,(TableDiv[Division]=$G$4)/(TableDiv[Division]=$G$4)*(ROW(TableDiv[Division])-ROW(TableDiv[[#Headers],[Division]])),ROWS($F$5:F7))),"")</f>
        <v>WenCaL</v>
      </c>
    </row>
    <row r="8" spans="1:9">
      <c r="A8" s="8" t="s">
        <v>3</v>
      </c>
      <c r="B8" s="8" t="s">
        <v>7</v>
      </c>
      <c r="C8" s="9">
        <v>18700.5</v>
      </c>
      <c r="D8" s="3"/>
      <c r="G8" t="str">
        <f>IF(ROWS($F$5:F8)&lt;=$F$4,INDEX(TableDiv[Apps],_xlfn.AGGREGATE(15,3,(TableDiv[Division]=$G$4)/(TableDiv[Division]=$G$4)*(ROW(TableDiv[Division])-ROW(TableDiv[[#Headers],[Division]])),ROWS($F$5:F8))),"")</f>
        <v/>
      </c>
    </row>
    <row r="9" spans="1:9">
      <c r="A9" s="8" t="s">
        <v>3</v>
      </c>
      <c r="B9" s="8" t="s">
        <v>5</v>
      </c>
      <c r="C9" s="9">
        <v>7718</v>
      </c>
      <c r="D9" s="3"/>
      <c r="G9" t="str">
        <f>IF(ROWS($F$5:F9)&lt;=$F$4,INDEX(TableDiv[Apps],_xlfn.AGGREGATE(15,3,(TableDiv[Division]=$G$4)/(TableDiv[Division]=$G$4)*(ROW(TableDiv[Division])-ROW(TableDiv[[#Headers],[Division]])),ROWS($F$5:F9))),"")</f>
        <v/>
      </c>
    </row>
    <row r="10" spans="1:9">
      <c r="A10" s="8" t="s">
        <v>12</v>
      </c>
      <c r="B10" s="8" t="s">
        <v>14</v>
      </c>
      <c r="C10" s="9">
        <v>30399.599999999999</v>
      </c>
      <c r="D10" s="3"/>
      <c r="G10" t="str">
        <f>IF(ROWS($F$5:F10)&lt;=$F$4,INDEX(TableDiv[Apps],_xlfn.AGGREGATE(15,3,(TableDiv[Division]=$G$4)/(TableDiv[Division]=$G$4)*(ROW(TableDiv[Division])-ROW(TableDiv[[#Headers],[Division]])),ROWS($F$5:F10))),"")</f>
        <v/>
      </c>
    </row>
    <row r="11" spans="1:9">
      <c r="A11" s="8" t="s">
        <v>3</v>
      </c>
      <c r="B11" s="8" t="s">
        <v>6</v>
      </c>
      <c r="C11" s="9">
        <v>15033</v>
      </c>
      <c r="D11" s="3"/>
      <c r="G11" t="str">
        <f>IF(ROWS($F$5:F11)&lt;=$F$4,INDEX(TableDiv[Apps],_xlfn.AGGREGATE(15,3,(TableDiv[Division]=$G$4)/(TableDiv[Division]=$G$4)*(ROW(TableDiv[Division])-ROW(TableDiv[[#Headers],[Division]])),ROWS($F$5:F11))),"")</f>
        <v/>
      </c>
    </row>
    <row r="12" spans="1:9">
      <c r="A12" s="8" t="s">
        <v>8</v>
      </c>
      <c r="B12" s="8" t="s">
        <v>11</v>
      </c>
      <c r="C12" s="9">
        <v>11022</v>
      </c>
      <c r="D12" s="3"/>
    </row>
    <row r="13" spans="1:9">
      <c r="A13" s="8" t="s">
        <v>12</v>
      </c>
      <c r="B13" s="8" t="s">
        <v>15</v>
      </c>
      <c r="C13" s="9">
        <v>20400</v>
      </c>
      <c r="D13" s="3"/>
    </row>
    <row r="14" spans="1:9">
      <c r="A14" s="8" t="s">
        <v>8</v>
      </c>
      <c r="B14" s="8" t="s">
        <v>9</v>
      </c>
      <c r="C14" s="9">
        <v>14432</v>
      </c>
      <c r="D14" s="3"/>
    </row>
    <row r="15" spans="1:9">
      <c r="A15" s="3"/>
      <c r="B15" s="3"/>
      <c r="C15" s="3"/>
      <c r="D15" s="3"/>
    </row>
    <row r="16" spans="1:9">
      <c r="A16" s="3"/>
      <c r="B16" s="3"/>
      <c r="C16" s="3"/>
      <c r="D16" s="3"/>
    </row>
    <row r="17" spans="1:4">
      <c r="A17" s="3"/>
      <c r="B17" s="3"/>
      <c r="C17" s="3"/>
      <c r="D17" s="3"/>
    </row>
    <row r="18" spans="1:4">
      <c r="A18" s="3"/>
      <c r="B18" s="3"/>
      <c r="C18" s="3"/>
      <c r="D18" s="3"/>
    </row>
    <row r="19" spans="1:4">
      <c r="A19" s="4"/>
      <c r="D19" s="3"/>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50289-922F-438C-8D3A-EBD461BD7D90}">
  <dimension ref="A1:I19"/>
  <sheetViews>
    <sheetView zoomScale="110" zoomScaleNormal="110" workbookViewId="0">
      <selection activeCell="G5" sqref="G5"/>
    </sheetView>
  </sheetViews>
  <sheetFormatPr defaultRowHeight="13.5"/>
  <cols>
    <col min="1" max="1" width="16.625" customWidth="1"/>
    <col min="2" max="2" width="12" customWidth="1"/>
    <col min="3" max="3" width="9.25" customWidth="1"/>
    <col min="4" max="4" width="5.125" customWidth="1"/>
    <col min="5" max="5" width="4.625" customWidth="1"/>
    <col min="6" max="6" width="6.375" customWidth="1"/>
    <col min="7" max="7" width="19" customWidth="1"/>
    <col min="8" max="8" width="18.375" customWidth="1"/>
    <col min="9" max="9" width="23.875" bestFit="1" customWidth="1"/>
  </cols>
  <sheetData>
    <row r="1" spans="1:9" ht="16.899999999999999">
      <c r="A1" s="1" t="s">
        <v>16</v>
      </c>
      <c r="B1" s="2"/>
      <c r="C1" s="2"/>
      <c r="D1" s="2"/>
    </row>
    <row r="2" spans="1:9" ht="16.899999999999999">
      <c r="A2" s="12"/>
      <c r="B2" s="8"/>
      <c r="C2" s="8"/>
      <c r="D2" s="8"/>
    </row>
    <row r="3" spans="1:9">
      <c r="G3" s="10" t="s">
        <v>17</v>
      </c>
      <c r="H3" s="10"/>
      <c r="I3" s="10"/>
    </row>
    <row r="4" spans="1:9" ht="14.25">
      <c r="A4" s="5" t="s">
        <v>0</v>
      </c>
      <c r="B4" s="6" t="s">
        <v>1</v>
      </c>
      <c r="C4" s="7" t="s">
        <v>2</v>
      </c>
      <c r="D4" s="3"/>
      <c r="G4" s="11" t="s">
        <v>3</v>
      </c>
      <c r="I4" s="8"/>
    </row>
    <row r="5" spans="1:9">
      <c r="A5" s="8" t="s">
        <v>12</v>
      </c>
      <c r="B5" s="8" t="s">
        <v>13</v>
      </c>
      <c r="C5" s="9">
        <v>17760</v>
      </c>
      <c r="D5" s="3"/>
      <c r="G5" t="str" cm="1">
        <f t="array" ref="G5:H8">_xlfn._xlws.FILTER(TableDA[[Apps]:[Revenue]],TableDA[Division]=G4,"")</f>
        <v>Fightrr</v>
      </c>
      <c r="H5">
        <v>11649</v>
      </c>
    </row>
    <row r="6" spans="1:9">
      <c r="A6" s="8" t="s">
        <v>8</v>
      </c>
      <c r="B6" s="8" t="s">
        <v>10</v>
      </c>
      <c r="C6" s="9">
        <v>17990</v>
      </c>
      <c r="D6" s="3"/>
      <c r="G6" t="str">
        <v>Hackrr</v>
      </c>
      <c r="H6">
        <v>18700.5</v>
      </c>
    </row>
    <row r="7" spans="1:9">
      <c r="A7" s="8" t="s">
        <v>3</v>
      </c>
      <c r="B7" s="8" t="s">
        <v>4</v>
      </c>
      <c r="C7" s="9">
        <v>11649</v>
      </c>
      <c r="D7" s="3"/>
      <c r="G7" t="str">
        <v>Kryptis</v>
      </c>
      <c r="H7">
        <v>7718</v>
      </c>
    </row>
    <row r="8" spans="1:9">
      <c r="A8" s="8" t="s">
        <v>3</v>
      </c>
      <c r="B8" s="8" t="s">
        <v>7</v>
      </c>
      <c r="C8" s="9">
        <v>18700.5</v>
      </c>
      <c r="D8" s="3"/>
      <c r="G8" t="str">
        <v>Perino</v>
      </c>
      <c r="H8">
        <v>15033</v>
      </c>
    </row>
    <row r="9" spans="1:9">
      <c r="A9" s="8" t="s">
        <v>3</v>
      </c>
      <c r="B9" s="8" t="s">
        <v>5</v>
      </c>
      <c r="C9" s="9">
        <v>7718</v>
      </c>
      <c r="D9" s="3"/>
    </row>
    <row r="10" spans="1:9">
      <c r="A10" s="8" t="s">
        <v>12</v>
      </c>
      <c r="B10" s="8" t="s">
        <v>14</v>
      </c>
      <c r="C10" s="9">
        <v>30399.599999999999</v>
      </c>
      <c r="D10" s="3"/>
    </row>
    <row r="11" spans="1:9">
      <c r="A11" s="8" t="s">
        <v>3</v>
      </c>
      <c r="B11" s="8" t="s">
        <v>6</v>
      </c>
      <c r="C11" s="9">
        <v>15033</v>
      </c>
      <c r="D11" s="3"/>
    </row>
    <row r="12" spans="1:9">
      <c r="A12" s="8" t="s">
        <v>8</v>
      </c>
      <c r="B12" s="8" t="s">
        <v>11</v>
      </c>
      <c r="C12" s="9">
        <v>11022</v>
      </c>
      <c r="D12" s="3"/>
    </row>
    <row r="13" spans="1:9">
      <c r="A13" s="8" t="s">
        <v>12</v>
      </c>
      <c r="B13" s="8" t="s">
        <v>15</v>
      </c>
      <c r="C13" s="9">
        <v>20400</v>
      </c>
      <c r="D13" s="3"/>
    </row>
    <row r="14" spans="1:9">
      <c r="A14" s="8" t="s">
        <v>8</v>
      </c>
      <c r="B14" s="8" t="s">
        <v>9</v>
      </c>
      <c r="C14" s="9">
        <v>14432</v>
      </c>
      <c r="D14" s="3"/>
    </row>
    <row r="15" spans="1:9">
      <c r="A15" s="3"/>
      <c r="B15" s="3"/>
      <c r="C15" s="3"/>
      <c r="D15" s="3"/>
    </row>
    <row r="16" spans="1:9">
      <c r="A16" s="3"/>
      <c r="B16" s="3"/>
      <c r="C16" s="3"/>
      <c r="D16" s="3"/>
    </row>
    <row r="17" spans="1:4">
      <c r="A17" s="3"/>
      <c r="B17" s="3"/>
      <c r="C17" s="3"/>
      <c r="D17" s="3"/>
    </row>
    <row r="18" spans="1:4">
      <c r="A18" s="3"/>
      <c r="B18" s="3"/>
      <c r="C18" s="3"/>
      <c r="D18" s="3"/>
    </row>
    <row r="19" spans="1:4">
      <c r="A19" s="4"/>
      <c r="D19" s="3"/>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F978176D7B6BC41934141C52985821B" ma:contentTypeVersion="10" ma:contentTypeDescription="Create a new document." ma:contentTypeScope="" ma:versionID="2d2903f4563eb30546e03e41abda8087">
  <xsd:schema xmlns:xsd="http://www.w3.org/2001/XMLSchema" xmlns:xs="http://www.w3.org/2001/XMLSchema" xmlns:p="http://schemas.microsoft.com/office/2006/metadata/properties" xmlns:ns2="8602ebc8-99ea-4c12-aabd-36e02eea0ec4" targetNamespace="http://schemas.microsoft.com/office/2006/metadata/properties" ma:root="true" ma:fieldsID="4bda16488b37ec55a8927fd2457a1185" ns2:_="">
    <xsd:import namespace="8602ebc8-99ea-4c12-aabd-36e02eea0ec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02ebc8-99ea-4c12-aabd-36e02eea0e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E01B977-893B-4C6A-B94E-0C37AF5A0D2B}">
  <ds:schemaRefs>
    <ds:schemaRef ds:uri="http://schemas.microsoft.com/sharepoint/v3/contenttype/forms"/>
  </ds:schemaRefs>
</ds:datastoreItem>
</file>

<file path=customXml/itemProps2.xml><?xml version="1.0" encoding="utf-8"?>
<ds:datastoreItem xmlns:ds="http://schemas.openxmlformats.org/officeDocument/2006/customXml" ds:itemID="{C1D1BE22-EF7D-4EF5-8EED-6BBEF2084FC3}"/>
</file>

<file path=customXml/itemProps3.xml><?xml version="1.0" encoding="utf-8"?>
<ds:datastoreItem xmlns:ds="http://schemas.openxmlformats.org/officeDocument/2006/customXml" ds:itemID="{6B615693-C8ED-4EC3-A646-C251CF95B45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More --&gt;</vt:lpstr>
      <vt:lpstr>Bob_Mod2</vt:lpstr>
      <vt:lpstr>Bob_Mod1</vt:lpstr>
      <vt:lpstr>Bob</vt:lpstr>
      <vt:lpstr>Solution_Original</vt:lpstr>
      <vt:lpstr>Table</vt:lpstr>
      <vt:lpstr>FILTER</vt:lpstr>
    </vt:vector>
  </TitlesOfParts>
  <Company>www.xelplus.com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cp:lastModifiedBy>Leila Gharani</cp:lastModifiedBy>
  <dcterms:created xsi:type="dcterms:W3CDTF">2018-06-19T17:28:37Z</dcterms:created>
  <dcterms:modified xsi:type="dcterms:W3CDTF">2020-05-11T12:46:15Z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0x010100CF978176D7B6BC41934141C52985821B</vt:lpwstr>
  </property>
</Properties>
</file>