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8"/>
  <workbookPr defaultThemeVersion="166925"/>
  <mc:AlternateContent xmlns:mc="http://schemas.openxmlformats.org/markup-compatibility/2006">
    <mc:Choice Requires="x15">
      <x15ac:absPath xmlns:x15ac="http://schemas.microsoft.com/office/spreadsheetml/2010/11/ac" url="L:\Blogs\2023\07 July\Excel TAKE Function\"/>
    </mc:Choice>
  </mc:AlternateContent>
  <xr:revisionPtr revIDLastSave="0" documentId="13_ncr:1_{9C7E437C-3661-4C7D-9C91-A67664409C47}" xr6:coauthVersionLast="47" xr6:coauthVersionMax="47" xr10:uidLastSave="{00000000-0000-0000-0000-000000000000}"/>
  <bookViews>
    <workbookView xWindow="28680" yWindow="-120" windowWidth="29040" windowHeight="15840" activeTab="1" xr2:uid="{7875BB2A-714F-48F4-BBD0-79B15D0DB41C}"/>
  </bookViews>
  <sheets>
    <sheet name="More --&gt;" sheetId="9" r:id="rId1"/>
    <sheet name="TAKE 0" sheetId="14" r:id="rId2"/>
    <sheet name="TAKE 1" sheetId="15" r:id="rId3"/>
    <sheet name="TAKE 2" sheetId="12" r:id="rId4"/>
    <sheet name="TAKE 3" sheetId="13" r:id="rId5"/>
    <sheet name="TAKE 4" sheetId="11" r:id="rId6"/>
  </sheets>
  <definedNames>
    <definedName name="_xlnm._FilterDatabase" localSheetId="3" hidden="1">'TAKE 2'!$G$3:$G$7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4" l="1" a="1"/>
  <c r="J3" i="14" s="1"/>
  <c r="G3" i="14" a="1"/>
  <c r="G3" i="14" s="1"/>
  <c r="G3" i="11" a="1"/>
  <c r="G3" i="11" s="1"/>
  <c r="D15" i="12"/>
  <c r="G3" i="12" a="1"/>
  <c r="G3" i="12" s="1"/>
  <c r="G3" i="13" a="1"/>
  <c r="G3" i="13" s="1"/>
  <c r="D16" i="15"/>
  <c r="D15" i="15"/>
  <c r="H4" i="15"/>
  <c r="D3" i="14"/>
  <c r="D14" i="15"/>
  <c r="D13" i="15"/>
  <c r="D12" i="15"/>
  <c r="D11" i="15"/>
  <c r="D10" i="15"/>
  <c r="D9" i="15"/>
  <c r="D8" i="15"/>
  <c r="D7" i="15"/>
  <c r="D6" i="15"/>
  <c r="D5" i="15"/>
  <c r="D4" i="15"/>
  <c r="D3" i="15"/>
  <c r="D14" i="14"/>
  <c r="D13" i="14"/>
  <c r="D12" i="14"/>
  <c r="D11" i="14"/>
  <c r="D10" i="14"/>
  <c r="D9" i="14"/>
  <c r="D8" i="14"/>
  <c r="D7" i="14"/>
  <c r="D6" i="14"/>
  <c r="D5" i="14"/>
  <c r="D4" i="14"/>
  <c r="D14" i="13"/>
  <c r="D13" i="13"/>
  <c r="D12" i="13"/>
  <c r="D11" i="13"/>
  <c r="D10" i="13"/>
  <c r="D9" i="13"/>
  <c r="D8" i="13"/>
  <c r="D7" i="13"/>
  <c r="D6" i="13"/>
  <c r="D5" i="13"/>
  <c r="D4" i="13"/>
  <c r="D3" i="13"/>
  <c r="D14" i="12"/>
  <c r="D13" i="12"/>
  <c r="D12" i="12"/>
  <c r="D11" i="12"/>
  <c r="D10" i="12"/>
  <c r="D9" i="12"/>
  <c r="D8" i="12"/>
  <c r="D7" i="12"/>
  <c r="D6" i="12"/>
  <c r="D5" i="12"/>
  <c r="D4" i="12"/>
  <c r="D3" i="12"/>
  <c r="D14" i="11"/>
  <c r="D13" i="11"/>
  <c r="D11" i="11"/>
  <c r="D12" i="11"/>
  <c r="D19" i="11"/>
  <c r="D20" i="11"/>
  <c r="D21" i="11"/>
  <c r="D22" i="11"/>
  <c r="D23" i="11"/>
  <c r="D24" i="11"/>
  <c r="D25" i="11"/>
  <c r="D26" i="11"/>
  <c r="D10" i="11"/>
  <c r="D9" i="11"/>
  <c r="D8" i="11"/>
  <c r="D7" i="11"/>
  <c r="D6" i="11"/>
  <c r="D5" i="11"/>
  <c r="D4" i="11"/>
  <c r="D3" i="1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<sst xmlns="http://schemas.openxmlformats.org/spreadsheetml/2006/main" count="109" uniqueCount="37">
  <si>
    <t>Free Tutorials</t>
  </si>
  <si>
    <t>Courses to help you succeed</t>
  </si>
  <si>
    <t>If you'd like to learn Excel in a structured way and in your own time, check out my bestselling courses:</t>
  </si>
  <si>
    <t>Browse through my free Excel tutorials to discover dashboard tips, chart tricks and advanced formula techniques, as well as plenty of productivity hacks.</t>
  </si>
  <si>
    <t>Campaign Name</t>
  </si>
  <si>
    <t>Conversions</t>
  </si>
  <si>
    <t>BlueSky Launch</t>
  </si>
  <si>
    <t>Heisenberg Expo</t>
  </si>
  <si>
    <t>Crystal Clear</t>
  </si>
  <si>
    <t>Tread Lightly</t>
  </si>
  <si>
    <t>Walt's Legacy</t>
  </si>
  <si>
    <t>Los Pollos</t>
  </si>
  <si>
    <t>Breaking Brand</t>
  </si>
  <si>
    <t>Blue Empire</t>
  </si>
  <si>
    <t>Saul's Strategy</t>
  </si>
  <si>
    <t>Danger Zone</t>
  </si>
  <si>
    <t>Heisenberg Rising</t>
  </si>
  <si>
    <t>Vamonos Pest</t>
  </si>
  <si>
    <t>The Blue Train</t>
  </si>
  <si>
    <t>Badger's Boost</t>
  </si>
  <si>
    <t>Pinkman's Power</t>
  </si>
  <si>
    <t>Tuco's Takeover</t>
  </si>
  <si>
    <t>Gale's Genius</t>
  </si>
  <si>
    <t>Los Pollos 2.0</t>
  </si>
  <si>
    <t>Average Cost / Conversion</t>
  </si>
  <si>
    <t>Marketing Spend</t>
  </si>
  <si>
    <t>Mastermind</t>
  </si>
  <si>
    <t>Black Magic</t>
  </si>
  <si>
    <t>Campaign name</t>
  </si>
  <si>
    <r>
      <rPr>
        <sz val="14"/>
        <color theme="9"/>
        <rFont val="Calibri"/>
        <family val="2"/>
        <scheme val="minor"/>
      </rPr>
      <t xml:space="preserve">⬇️  </t>
    </r>
    <r>
      <rPr>
        <sz val="14"/>
        <color theme="1"/>
        <rFont val="Calibri"/>
        <family val="2"/>
        <scheme val="minor"/>
      </rPr>
      <t>Lowest Cost</t>
    </r>
  </si>
  <si>
    <r>
      <rPr>
        <sz val="14"/>
        <color rgb="FFFF0000"/>
        <rFont val="Calibri"/>
        <family val="2"/>
        <scheme val="minor"/>
      </rPr>
      <t xml:space="preserve">⬆️  </t>
    </r>
    <r>
      <rPr>
        <sz val="14"/>
        <color theme="1"/>
        <rFont val="Calibri"/>
        <family val="2"/>
        <scheme val="minor"/>
      </rPr>
      <t>Highest Cost</t>
    </r>
  </si>
  <si>
    <t>Average Spend of the Last 5 Campaigns</t>
  </si>
  <si>
    <t>Last 5 Campaigns Marketing Spend &gt;= 1000</t>
  </si>
  <si>
    <t>LG Expo</t>
  </si>
  <si>
    <t>Average Cost</t>
  </si>
  <si>
    <t>Campaign</t>
  </si>
  <si>
    <t>Top 5 Campaigns of 2022 &amp;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</si>
</sst>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0">
    <font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363636"/>
      <name val="Lato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Schriftart für Textkörper"/>
      <family val="2"/>
    </font>
    <font>
      <sz val="14"/>
      <color theme="9"/>
      <name val="Calibri"/>
      <family val="2"/>
      <scheme val="minor"/>
    </font>
    <font>
      <sz val="14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FFFBEF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2"/>
      </bottom>
      <diagonal/>
    </border>
    <border>
      <left/>
      <right/>
      <top style="thin">
        <color theme="2"/>
      </top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0" fontId="1" fillId="0" borderId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3" fillId="0" borderId="0" xfId="0" applyFont="1"/>
    <xf numFmtId="0" fontId="1" fillId="0" borderId="0" xfId="2"/>
    <xf numFmtId="0" fontId="1" fillId="3" borderId="0" xfId="2" applyFill="1"/>
    <xf numFmtId="0" fontId="3" fillId="0" borderId="0" xfId="2" quotePrefix="1" applyFont="1"/>
    <xf numFmtId="0" fontId="4" fillId="0" borderId="0" xfId="2" applyFont="1"/>
    <xf numFmtId="0" fontId="5" fillId="0" borderId="0" xfId="3" applyFill="1" applyBorder="1"/>
    <xf numFmtId="0" fontId="1" fillId="0" borderId="0" xfId="2" applyAlignment="1">
      <alignment wrapText="1"/>
    </xf>
    <xf numFmtId="0" fontId="6" fillId="0" borderId="0" xfId="4" applyFill="1" applyBorder="1"/>
    <xf numFmtId="0" fontId="1" fillId="4" borderId="0" xfId="2" applyFill="1"/>
    <xf numFmtId="44" fontId="0" fillId="0" borderId="0" xfId="1" applyFont="1"/>
    <xf numFmtId="37" fontId="0" fillId="0" borderId="0" xfId="1" applyNumberFormat="1" applyFont="1"/>
    <xf numFmtId="0" fontId="0" fillId="5" borderId="0" xfId="0" applyFill="1"/>
    <xf numFmtId="0" fontId="0" fillId="5" borderId="0" xfId="0" applyFill="1" applyAlignment="1">
      <alignment wrapText="1"/>
    </xf>
    <xf numFmtId="0" fontId="0" fillId="6" borderId="1" xfId="0" applyFill="1" applyBorder="1"/>
    <xf numFmtId="0" fontId="0" fillId="6" borderId="2" xfId="0" applyFill="1" applyBorder="1"/>
    <xf numFmtId="3" fontId="0" fillId="6" borderId="1" xfId="0" applyNumberFormat="1" applyFill="1" applyBorder="1"/>
    <xf numFmtId="4" fontId="0" fillId="6" borderId="1" xfId="0" applyNumberFormat="1" applyFill="1" applyBorder="1"/>
    <xf numFmtId="0" fontId="3" fillId="7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9" fillId="5" borderId="3" xfId="0" applyFont="1" applyFill="1" applyBorder="1"/>
    <xf numFmtId="0" fontId="9" fillId="5" borderId="4" xfId="0" applyFont="1" applyFill="1" applyBorder="1"/>
  </cellXfs>
  <cellStyles count="5">
    <cellStyle name="Currency" xfId="1" builtinId="4"/>
    <cellStyle name="Hyperlink 2" xfId="3" xr:uid="{EE74A496-DA96-49CC-A4C9-5DA5BF1D936F}"/>
    <cellStyle name="Hyperlink 3" xfId="4" xr:uid="{A3E5DCC3-B218-410D-AE8A-D2C3D268F291}"/>
    <cellStyle name="Normal" xfId="0" builtinId="0"/>
    <cellStyle name="Normal 2" xfId="2" xr:uid="{C342B660-F844-4C28-9F88-8BD0AB6E4913}"/>
  </cellStyles>
  <dxfs count="1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5" formatCode="#,##0_);\(#,##0\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5" formatCode="#,##0_);\(#,##0\)"/>
    </dxf>
    <dxf>
      <fill>
        <patternFill patternType="solid">
          <fgColor indexed="64"/>
          <bgColor theme="6" tint="-0.49998474074526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5" formatCode="#,##0_);\(#,##0\)"/>
    </dxf>
    <dxf>
      <fill>
        <patternFill patternType="solid">
          <fgColor indexed="64"/>
          <bgColor theme="6" tint="-0.49998474074526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5" formatCode="#,##0_);\(#,##0\)"/>
    </dxf>
    <dxf>
      <fill>
        <patternFill patternType="solid">
          <fgColor indexed="64"/>
          <bgColor theme="6" tint="-0.49998474074526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5" formatCode="#,##0_);\(#,##0\)"/>
    </dxf>
    <dxf>
      <fill>
        <patternFill patternType="solid">
          <fgColor indexed="64"/>
          <bgColor theme="6" tint="-0.49998474074526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theme="1"/>
        <name val="Calibri"/>
        <family val="2"/>
        <scheme val="minor"/>
      </font>
      <numFmt numFmtId="5" formatCode="#,##0_);\(#,##0\)"/>
    </dxf>
    <dxf>
      <fill>
        <patternFill patternType="solid">
          <fgColor indexed="64"/>
          <bgColor theme="6" tint="-0.499984740745262"/>
        </patternFill>
      </fill>
    </dxf>
  </dxfs>
  <tableStyles count="0" defaultTableStyle="TableStyleMedium2" defaultPivotStyle="PivotStyleLight16"/>
  <colors>
    <mruColors>
      <color rgb="FFFFFBE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xelplus.com/tutorials/" TargetMode="External"/><Relationship Id="rId3" Type="http://schemas.openxmlformats.org/officeDocument/2006/relationships/hyperlink" Target="https://www.xelplus.com/" TargetMode="External"/><Relationship Id="rId7" Type="http://schemas.openxmlformats.org/officeDocument/2006/relationships/hyperlink" Target="https://www.xelplus.com/courses/" TargetMode="External"/><Relationship Id="rId2" Type="http://schemas.openxmlformats.org/officeDocument/2006/relationships/hyperlink" Target="https://www.xelplus.com/courses" TargetMode="External"/><Relationship Id="rId1" Type="http://schemas.openxmlformats.org/officeDocument/2006/relationships/image" Target="../media/image1.png"/><Relationship Id="rId6" Type="http://schemas.openxmlformats.org/officeDocument/2006/relationships/image" Target="../media/image4.png"/><Relationship Id="rId5" Type="http://schemas.openxmlformats.org/officeDocument/2006/relationships/image" Target="../media/image3.svg"/><Relationship Id="rId4" Type="http://schemas.openxmlformats.org/officeDocument/2006/relationships/image" Target="../media/image2.png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137159</xdr:rowOff>
    </xdr:from>
    <xdr:to>
      <xdr:col>4</xdr:col>
      <xdr:colOff>388620</xdr:colOff>
      <xdr:row>11</xdr:row>
      <xdr:rowOff>53403</xdr:rowOff>
    </xdr:to>
    <xdr:pic>
      <xdr:nvPicPr>
        <xdr:cNvPr id="2" name="Picture 1" descr="Shape, circle&#10;&#10;Description automatically generated with medium confidence">
          <a:extLst>
            <a:ext uri="{FF2B5EF4-FFF2-40B4-BE49-F238E27FC236}">
              <a16:creationId xmlns:a16="http://schemas.microsoft.com/office/drawing/2014/main" id="{87C01445-EC96-4D6B-8C68-E92FBF5CD9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37159"/>
          <a:ext cx="6336983" cy="2635632"/>
        </a:xfrm>
        <a:prstGeom prst="rect">
          <a:avLst/>
        </a:prstGeom>
      </xdr:spPr>
    </xdr:pic>
    <xdr:clientData/>
  </xdr:twoCellAnchor>
  <xdr:oneCellAnchor>
    <xdr:from>
      <xdr:col>1</xdr:col>
      <xdr:colOff>114300</xdr:colOff>
      <xdr:row>0</xdr:row>
      <xdr:rowOff>9525</xdr:rowOff>
    </xdr:from>
    <xdr:ext cx="2571666" cy="64639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59CD15D-A9C2-4775-97DF-FCB7D70FCB2B}"/>
            </a:ext>
          </a:extLst>
        </xdr:cNvPr>
        <xdr:cNvSpPr txBox="1"/>
      </xdr:nvSpPr>
      <xdr:spPr>
        <a:xfrm>
          <a:off x="219075" y="9525"/>
          <a:ext cx="2571666" cy="6463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GB" sz="3600" baseline="0">
              <a:solidFill>
                <a:srgbClr val="363636"/>
              </a:solidFill>
              <a:latin typeface="Roboto Black" panose="02000000000000000000" pitchFamily="2" charset="0"/>
              <a:ea typeface="Roboto Black" panose="02000000000000000000" pitchFamily="2" charset="0"/>
              <a:cs typeface="Roboto Black" panose="02000000000000000000" pitchFamily="2" charset="0"/>
            </a:rPr>
            <a:t>Learn More</a:t>
          </a:r>
          <a:endParaRPr lang="en-GB" sz="3600">
            <a:solidFill>
              <a:srgbClr val="363636"/>
            </a:solidFill>
            <a:latin typeface="Roboto Black" panose="02000000000000000000" pitchFamily="2" charset="0"/>
            <a:ea typeface="Roboto Black" panose="02000000000000000000" pitchFamily="2" charset="0"/>
            <a:cs typeface="Roboto Black" panose="02000000000000000000" pitchFamily="2" charset="0"/>
          </a:endParaRPr>
        </a:p>
      </xdr:txBody>
    </xdr:sp>
    <xdr:clientData/>
  </xdr:oneCellAnchor>
  <xdr:twoCellAnchor>
    <xdr:from>
      <xdr:col>6</xdr:col>
      <xdr:colOff>213361</xdr:colOff>
      <xdr:row>6</xdr:row>
      <xdr:rowOff>35860</xdr:rowOff>
    </xdr:from>
    <xdr:to>
      <xdr:col>12</xdr:col>
      <xdr:colOff>130629</xdr:colOff>
      <xdr:row>9</xdr:row>
      <xdr:rowOff>185058</xdr:rowOff>
    </xdr:to>
    <xdr:sp macro="" textlink="">
      <xdr:nvSpPr>
        <xdr:cNvPr id="4" name="Rectangle: Rounded Corners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CE86E763-A299-4FA9-8586-395E8A6065BF}"/>
            </a:ext>
          </a:extLst>
        </xdr:cNvPr>
        <xdr:cNvSpPr/>
      </xdr:nvSpPr>
      <xdr:spPr>
        <a:xfrm>
          <a:off x="7466649" y="1212198"/>
          <a:ext cx="3346268" cy="1349348"/>
        </a:xfrm>
        <a:prstGeom prst="roundRect">
          <a:avLst/>
        </a:prstGeom>
        <a:solidFill>
          <a:srgbClr val="FEF6F6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200" b="0" i="1">
            <a:solidFill>
              <a:schemeClr val="tx1">
                <a:lumMod val="75000"/>
                <a:lumOff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This course has enabled me to finish jobs in </a:t>
          </a:r>
          <a:b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</a:br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5-10% of the time due to my ability to process Excel so far. It has also given me the confidence to better get around Excel.</a:t>
          </a:r>
        </a:p>
        <a:p>
          <a:pPr algn="l"/>
          <a:r>
            <a:rPr lang="en-US" sz="1200" b="1" i="1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en-US" sz="1200" b="1" i="1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Mitchell Ryan </a:t>
          </a:r>
          <a:endParaRPr lang="en-US" sz="1200" i="1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>
    <xdr:from>
      <xdr:col>3</xdr:col>
      <xdr:colOff>457200</xdr:colOff>
      <xdr:row>10</xdr:row>
      <xdr:rowOff>108857</xdr:rowOff>
    </xdr:from>
    <xdr:to>
      <xdr:col>12</xdr:col>
      <xdr:colOff>163286</xdr:colOff>
      <xdr:row>19</xdr:row>
      <xdr:rowOff>119743</xdr:rowOff>
    </xdr:to>
    <xdr:sp macro="" textlink="">
      <xdr:nvSpPr>
        <xdr:cNvPr id="5" name="Rectangle: Rounded Corners 4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B19B07D-434B-49C1-B0DD-5463EE26F835}"/>
            </a:ext>
          </a:extLst>
        </xdr:cNvPr>
        <xdr:cNvSpPr/>
      </xdr:nvSpPr>
      <xdr:spPr>
        <a:xfrm>
          <a:off x="5753100" y="2718707"/>
          <a:ext cx="5092474" cy="2206399"/>
        </a:xfrm>
        <a:prstGeom prst="roundRect">
          <a:avLst/>
        </a:prstGeom>
        <a:solidFill>
          <a:srgbClr val="FEF6F6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200" b="0" i="0">
            <a:solidFill>
              <a:schemeClr val="tx1">
                <a:lumMod val="75000"/>
                <a:lumOff val="25000"/>
              </a:schemeClr>
            </a:solidFill>
            <a:effectLst/>
            <a:latin typeface="+mn-lt"/>
            <a:ea typeface="+mn-ea"/>
            <a:cs typeface="+mn-cs"/>
          </a:endParaRPr>
        </a:p>
        <a:p>
          <a:pPr algn="l"/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I'm using Excel often at work as a business architect. I was able to achieve what I wanted a lot of the time but sometimes, I wasn't using the most efficient way. Hence, I subscribed to the Black Belt package. There were a lot of AH-HA moments! I'm now able to use Power Query and build good looking dashboards more easily but it's only the first course out of a series I'm taking with you. </a:t>
          </a:r>
          <a:b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</a:br>
          <a: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I'm very excited about it!</a:t>
          </a:r>
        </a:p>
        <a:p>
          <a:pPr algn="l"/>
          <a:r>
            <a:rPr lang="en-US" sz="1200" b="1" i="1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-</a:t>
          </a:r>
          <a:r>
            <a:rPr lang="en-US" sz="1200" b="1" i="1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200" b="1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Christian Fiset </a:t>
          </a:r>
          <a:br>
            <a:rPr lang="en-US" sz="1200" b="0" i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</a:br>
          <a:r>
            <a:rPr lang="en-US" sz="1200" b="0" i="1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(Excel</a:t>
          </a:r>
          <a:r>
            <a:rPr lang="en-US" sz="1200" b="0" i="1" baseline="0">
              <a:solidFill>
                <a:schemeClr val="tx1">
                  <a:lumMod val="75000"/>
                  <a:lumOff val="25000"/>
                </a:schemeClr>
              </a:solidFill>
              <a:effectLst/>
              <a:latin typeface="+mn-lt"/>
              <a:ea typeface="+mn-ea"/>
              <a:cs typeface="+mn-cs"/>
            </a:rPr>
            <a:t> Black Belt Bundle)</a:t>
          </a:r>
          <a:endParaRPr lang="en-US" sz="1200" i="1">
            <a:solidFill>
              <a:schemeClr val="tx1">
                <a:lumMod val="75000"/>
                <a:lumOff val="25000"/>
              </a:schemeClr>
            </a:solidFill>
          </a:endParaRPr>
        </a:p>
      </xdr:txBody>
    </xdr:sp>
    <xdr:clientData/>
  </xdr:twoCellAnchor>
  <xdr:twoCellAnchor editAs="oneCell">
    <xdr:from>
      <xdr:col>6</xdr:col>
      <xdr:colOff>22860</xdr:colOff>
      <xdr:row>0</xdr:row>
      <xdr:rowOff>38100</xdr:rowOff>
    </xdr:from>
    <xdr:to>
      <xdr:col>13</xdr:col>
      <xdr:colOff>114300</xdr:colOff>
      <xdr:row>4</xdr:row>
      <xdr:rowOff>116484</xdr:rowOff>
    </xdr:to>
    <xdr:pic>
      <xdr:nvPicPr>
        <xdr:cNvPr id="6" name="Graphic 5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A5EB4011-1DF2-425A-AE18-E6EF3E3E5D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7276148" y="38100"/>
          <a:ext cx="3710940" cy="902297"/>
        </a:xfrm>
        <a:prstGeom prst="rect">
          <a:avLst/>
        </a:prstGeom>
      </xdr:spPr>
    </xdr:pic>
    <xdr:clientData/>
  </xdr:twoCellAnchor>
  <xdr:twoCellAnchor editAs="oneCell">
    <xdr:from>
      <xdr:col>8</xdr:col>
      <xdr:colOff>391467</xdr:colOff>
      <xdr:row>16</xdr:row>
      <xdr:rowOff>0</xdr:rowOff>
    </xdr:from>
    <xdr:to>
      <xdr:col>13</xdr:col>
      <xdr:colOff>170329</xdr:colOff>
      <xdr:row>19</xdr:row>
      <xdr:rowOff>171611</xdr:rowOff>
    </xdr:to>
    <xdr:pic>
      <xdr:nvPicPr>
        <xdr:cNvPr id="7" name="Picture 6" descr="Logo&#10;&#10;Description automatically generated with medium confidence">
          <a:extLst>
            <a:ext uri="{FF2B5EF4-FFF2-40B4-BE49-F238E27FC236}">
              <a16:creationId xmlns:a16="http://schemas.microsoft.com/office/drawing/2014/main" id="{E18049CF-7195-423D-A197-0CAACA9F98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949680" y="4262438"/>
          <a:ext cx="2093437" cy="714536"/>
        </a:xfrm>
        <a:prstGeom prst="rect">
          <a:avLst/>
        </a:prstGeom>
      </xdr:spPr>
    </xdr:pic>
    <xdr:clientData/>
  </xdr:twoCellAnchor>
  <xdr:twoCellAnchor>
    <xdr:from>
      <xdr:col>2</xdr:col>
      <xdr:colOff>7621</xdr:colOff>
      <xdr:row>12</xdr:row>
      <xdr:rowOff>99060</xdr:rowOff>
    </xdr:from>
    <xdr:to>
      <xdr:col>2</xdr:col>
      <xdr:colOff>1836421</xdr:colOff>
      <xdr:row>13</xdr:row>
      <xdr:rowOff>99060</xdr:rowOff>
    </xdr:to>
    <xdr:sp macro="" textlink="">
      <xdr:nvSpPr>
        <xdr:cNvPr id="8" name="Flowchart: Terminator 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6172CB6-AAA5-45F6-89DA-DA6EEB06D6BC}"/>
            </a:ext>
          </a:extLst>
        </xdr:cNvPr>
        <xdr:cNvSpPr/>
      </xdr:nvSpPr>
      <xdr:spPr>
        <a:xfrm>
          <a:off x="336234" y="3199448"/>
          <a:ext cx="1828800" cy="504825"/>
        </a:xfrm>
        <a:prstGeom prst="flowChartTerminator">
          <a:avLst/>
        </a:prstGeom>
        <a:solidFill>
          <a:srgbClr val="EC4C4C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1600" b="0">
              <a:latin typeface="Proxima Nova" panose="02000506030000020004"/>
            </a:rPr>
            <a:t>Get a Course</a:t>
          </a:r>
        </a:p>
      </xdr:txBody>
    </xdr:sp>
    <xdr:clientData/>
  </xdr:twoCellAnchor>
  <xdr:twoCellAnchor>
    <xdr:from>
      <xdr:col>1</xdr:col>
      <xdr:colOff>137161</xdr:colOff>
      <xdr:row>7</xdr:row>
      <xdr:rowOff>175260</xdr:rowOff>
    </xdr:from>
    <xdr:to>
      <xdr:col>2</xdr:col>
      <xdr:colOff>1752601</xdr:colOff>
      <xdr:row>8</xdr:row>
      <xdr:rowOff>297180</xdr:rowOff>
    </xdr:to>
    <xdr:sp macro="" textlink="">
      <xdr:nvSpPr>
        <xdr:cNvPr id="9" name="Flowchart: Terminator 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BB61360-0E2B-4CFD-B805-F2EE0987771A}"/>
            </a:ext>
          </a:extLst>
        </xdr:cNvPr>
        <xdr:cNvSpPr/>
      </xdr:nvSpPr>
      <xdr:spPr>
        <a:xfrm>
          <a:off x="241936" y="1646873"/>
          <a:ext cx="1839278" cy="502920"/>
        </a:xfrm>
        <a:prstGeom prst="flowChartTerminator">
          <a:avLst/>
        </a:prstGeom>
        <a:solidFill>
          <a:srgbClr val="197E4E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1600" b="0">
              <a:latin typeface="Proxima Nova" panose="02000506030000020004"/>
            </a:rPr>
            <a:t>Free Tutorials</a:t>
          </a:r>
        </a:p>
      </xdr:txBody>
    </xdr:sp>
    <xdr:clientData/>
  </xdr:twoCellAnchor>
  <xdr:twoCellAnchor editAs="oneCell">
    <xdr:from>
      <xdr:col>6</xdr:col>
      <xdr:colOff>348727</xdr:colOff>
      <xdr:row>6</xdr:row>
      <xdr:rowOff>104171</xdr:rowOff>
    </xdr:from>
    <xdr:to>
      <xdr:col>6</xdr:col>
      <xdr:colOff>556371</xdr:colOff>
      <xdr:row>6</xdr:row>
      <xdr:rowOff>270286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5BA9D117-4EBB-4754-9150-004DFCC80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7602015" y="1280509"/>
          <a:ext cx="207644" cy="166115"/>
        </a:xfrm>
        <a:prstGeom prst="rect">
          <a:avLst/>
        </a:prstGeom>
      </xdr:spPr>
    </xdr:pic>
    <xdr:clientData/>
  </xdr:twoCellAnchor>
  <xdr:twoCellAnchor editAs="oneCell">
    <xdr:from>
      <xdr:col>4</xdr:col>
      <xdr:colOff>100148</xdr:colOff>
      <xdr:row>11</xdr:row>
      <xdr:rowOff>109946</xdr:rowOff>
    </xdr:from>
    <xdr:to>
      <xdr:col>4</xdr:col>
      <xdr:colOff>303437</xdr:colOff>
      <xdr:row>11</xdr:row>
      <xdr:rowOff>276061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C87D8448-87F0-4D59-B161-7DE9E12363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6048511" y="2829334"/>
          <a:ext cx="203289" cy="16611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8460FAC-9DFD-4FCB-B101-C9998113DE46}" name="Table_C0" displayName="Table_C0" ref="A2:D14" totalsRowShown="0" headerRowDxfId="16">
  <tableColumns count="4">
    <tableColumn id="1" xr3:uid="{0A2A5F5A-FFC5-4EA2-842B-79F145528364}" name="Campaign Name"/>
    <tableColumn id="2" xr3:uid="{4F405F30-0F70-4329-9DCE-F1F4A2A4E635}" name="Conversions"/>
    <tableColumn id="3" xr3:uid="{80F22095-F822-44BF-9023-4B4B9662841E}" name="Marketing Spend" dataDxfId="15" dataCellStyle="Currency"/>
    <tableColumn id="4" xr3:uid="{4C3AD599-CF76-47F3-AD2B-69F4C7870CB4}" name="Average Cost / Conversion" dataDxfId="14" dataCellStyle="Currency">
      <calculatedColumnFormula>C3/B3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A41D33E3-953F-4DBB-A06D-69B2850EDA72}" name="Table_C1" displayName="Table_C1" ref="A2:D16" totalsRowShown="0" headerRowDxfId="13">
  <tableColumns count="4">
    <tableColumn id="1" xr3:uid="{F90B5EE4-0811-49EC-832D-1F681A83C70B}" name="Campaign Name"/>
    <tableColumn id="2" xr3:uid="{81416CBE-2315-46D8-B7E2-B58ED391BEC3}" name="Conversions"/>
    <tableColumn id="3" xr3:uid="{538D6286-D46A-4179-917A-6AD9A4E2D055}" name="Marketing Spend" dataDxfId="12" dataCellStyle="Currency"/>
    <tableColumn id="4" xr3:uid="{450A34C8-C247-46BC-9EFD-4C256C020359}" name="Average Cost / Conversion" dataDxfId="11" dataCellStyle="Currency">
      <calculatedColumnFormula>C3/B3</calculatedColumnFormula>
    </tableColumn>
  </tableColumns>
  <tableStyleInfo name="TableStyleLight8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4A91160-28C2-4466-9C70-311B9B0558A8}" name="Table_C2" displayName="Table_C2" ref="A2:D15" totalsRowShown="0" headerRowDxfId="10">
  <tableColumns count="4">
    <tableColumn id="1" xr3:uid="{9A951809-75BC-4E44-91DD-4E912CCA7BAF}" name="Campaign Name"/>
    <tableColumn id="2" xr3:uid="{8DD5E2D0-000F-4649-8FCB-4BDFDD0DC890}" name="Conversions"/>
    <tableColumn id="3" xr3:uid="{3E1E0BA9-5301-4659-ABD7-3C061DF39A5B}" name="Marketing Spend" dataDxfId="9" dataCellStyle="Currency"/>
    <tableColumn id="4" xr3:uid="{8AF29FAA-6E24-4556-80B4-6B32F2FF6AD5}" name="Average Cost / Conversion" dataDxfId="8" dataCellStyle="Currency">
      <calculatedColumnFormula>C3/B3</calculatedColumnFormula>
    </tableColumn>
  </tableColumns>
  <tableStyleInfo name="TableStyleLight8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9C8E317-8B47-4AF0-830C-7E96FD1B19D9}" name="Table_C18" displayName="Table_C18" ref="A2:D14" totalsRowShown="0" headerRowDxfId="7">
  <tableColumns count="4">
    <tableColumn id="1" xr3:uid="{A5F9B409-F34D-41B7-9A5A-8271DA8E86AB}" name="Campaign Name"/>
    <tableColumn id="2" xr3:uid="{BB748876-3B2F-49F6-99C3-D8DC2B24568B}" name="Conversions"/>
    <tableColumn id="3" xr3:uid="{E951E1C7-7CB4-44F5-B73E-84D5B44ACDF2}" name="Marketing Spend" dataDxfId="6" dataCellStyle="Currency"/>
    <tableColumn id="4" xr3:uid="{8046D020-81E5-4549-B4D8-F3B4A2EDF89D}" name="Average Cost / Conversion" dataDxfId="5" dataCellStyle="Currency">
      <calculatedColumnFormula>C3/B3</calculatedColumnFormula>
    </tableColumn>
  </tableColumns>
  <tableStyleInfo name="TableStyleLight8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D593EA-E91A-4115-974D-1D8FDD6E8496}" name="Table_2023" displayName="Table_2023" ref="A2:D14" totalsRowShown="0" headerRowDxfId="4">
  <tableColumns count="4">
    <tableColumn id="1" xr3:uid="{815C33EB-DF0B-47A4-A5AC-936456BF83F4}" name="Campaign Name"/>
    <tableColumn id="2" xr3:uid="{FEB502BB-11C2-494E-8403-5469601F9C2F}" name="Conversions"/>
    <tableColumn id="3" xr3:uid="{974D7382-6F60-4DD2-8372-D8B1380989A6}" name="Marketing Spend" dataDxfId="3" dataCellStyle="Currency"/>
    <tableColumn id="4" xr3:uid="{B03FC0BA-A34A-45B1-98C9-69A6A1B2F918}" name="Average Cost / Conversion" dataDxfId="2" dataCellStyle="Currency">
      <calculatedColumnFormula>C3/B3</calculatedColumnFormula>
    </tableColumn>
  </tableColumns>
  <tableStyleInfo name="TableStyleLight8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C4A027C-8E34-4CFA-921E-DB0B56448768}" name="Table_2022" displayName="Table_2022" ref="A18:D26" totalsRowShown="0">
  <tableColumns count="4">
    <tableColumn id="1" xr3:uid="{F0BBB567-3A5B-408F-B45C-4EC61096CD20}" name="Campaign Name"/>
    <tableColumn id="2" xr3:uid="{20CB0F2E-8762-4DE1-8589-132902A1347E}" name="Conversions"/>
    <tableColumn id="3" xr3:uid="{F9F0DF6A-9A0C-4F8F-AF9B-D28875C73842}" name="Marketing Spend" dataDxfId="1" dataCellStyle="Currency"/>
    <tableColumn id="4" xr3:uid="{F68EEAB0-3872-4963-9D1F-1DE8F08C8566}" name="Average Cost / Conversion" dataDxfId="0" dataCellStyle="Currency">
      <calculatedColumnFormula>C19/B19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7BD96-7F6C-4DEC-9DB1-BA51F692ED5D}">
  <sheetPr>
    <tabColor rgb="FFEC4C4C"/>
    <pageSetUpPr fitToPage="1"/>
  </sheetPr>
  <dimension ref="A1:N24"/>
  <sheetViews>
    <sheetView showGridLines="0" zoomScale="85" zoomScaleNormal="85" workbookViewId="0">
      <selection activeCell="C18" sqref="C18"/>
    </sheetView>
  </sheetViews>
  <sheetFormatPr defaultColWidth="0" defaultRowHeight="14.25" customHeight="1" zeroHeight="1"/>
  <cols>
    <col min="1" max="1" width="1.19921875" style="9" customWidth="1"/>
    <col min="2" max="2" width="2.5" style="9" customWidth="1"/>
    <col min="3" max="3" width="54.8984375" style="9" customWidth="1"/>
    <col min="4" max="6" width="7.19921875" style="9" customWidth="1"/>
    <col min="7" max="11" width="7.19921875" style="3" customWidth="1"/>
    <col min="12" max="12" width="1.796875" style="3" customWidth="1"/>
    <col min="13" max="13" width="2.09765625" style="3" customWidth="1"/>
    <col min="14" max="14" width="1.8984375" style="3" customWidth="1"/>
    <col min="15" max="16384" width="7.19921875" style="9" hidden="1"/>
  </cols>
  <sheetData>
    <row r="1" spans="2:6" s="2" customFormat="1" ht="15"/>
    <row r="2" spans="2:6" s="2" customFormat="1" ht="15"/>
    <row r="3" spans="2:6" s="2" customFormat="1" ht="15"/>
    <row r="4" spans="2:6" s="2" customFormat="1" ht="22.35" customHeight="1"/>
    <row r="5" spans="2:6" s="2" customFormat="1" ht="18.75">
      <c r="B5" s="4"/>
      <c r="C5" s="5" t="s">
        <v>0</v>
      </c>
    </row>
    <row r="6" spans="2:6" s="2" customFormat="1" ht="9.9499999999999993" customHeight="1">
      <c r="C6" s="6"/>
      <c r="D6" s="6"/>
      <c r="E6" s="6"/>
    </row>
    <row r="7" spans="2:6" s="2" customFormat="1" ht="23.45" customHeight="1">
      <c r="C7" s="7" t="s">
        <v>3</v>
      </c>
    </row>
    <row r="8" spans="2:6" s="2" customFormat="1" ht="30" customHeight="1">
      <c r="C8" s="7"/>
    </row>
    <row r="9" spans="2:6" s="2" customFormat="1" ht="41.45" customHeight="1">
      <c r="C9" s="7"/>
    </row>
    <row r="10" spans="2:6" s="2" customFormat="1" ht="21" customHeight="1">
      <c r="C10" s="5" t="s">
        <v>1</v>
      </c>
    </row>
    <row r="11" spans="2:6" s="2" customFormat="1" ht="6" customHeight="1">
      <c r="C11" s="8"/>
      <c r="D11" s="6"/>
      <c r="E11" s="6"/>
      <c r="F11" s="6"/>
    </row>
    <row r="12" spans="2:6" s="2" customFormat="1" ht="30" customHeight="1">
      <c r="C12" s="7" t="s">
        <v>2</v>
      </c>
    </row>
    <row r="13" spans="2:6" s="2" customFormat="1" ht="39.75" customHeight="1"/>
    <row r="14" spans="2:6" s="2" customFormat="1" ht="17.25" customHeight="1">
      <c r="C14" s="8"/>
      <c r="E14" s="6"/>
      <c r="F14" s="6"/>
    </row>
    <row r="15" spans="2:6" s="2" customFormat="1" ht="24.75" customHeight="1">
      <c r="C15" s="5"/>
    </row>
    <row r="16" spans="2:6" s="2" customFormat="1" ht="9.9499999999999993" customHeight="1"/>
    <row r="17" spans="1:14" s="2" customFormat="1" ht="15">
      <c r="C17" s="7"/>
    </row>
    <row r="18" spans="1:14" s="2" customFormat="1" ht="15"/>
    <row r="19" spans="1:14" s="2" customFormat="1" ht="15"/>
    <row r="20" spans="1:14" s="2" customFormat="1" ht="15">
      <c r="C20" s="8"/>
      <c r="D20" s="6"/>
      <c r="E20" s="6"/>
      <c r="F20" s="6"/>
    </row>
    <row r="21" spans="1:14" s="2" customFormat="1" ht="15" hidden="1">
      <c r="C21" s="8"/>
      <c r="D21" s="6"/>
      <c r="E21" s="6"/>
      <c r="F21" s="6"/>
    </row>
    <row r="22" spans="1:14" s="2" customFormat="1" ht="15" hidden="1">
      <c r="A22" s="8"/>
      <c r="B22" s="8"/>
      <c r="C22" s="8"/>
      <c r="D22" s="8"/>
      <c r="E22" s="8"/>
      <c r="F22" s="8"/>
    </row>
    <row r="23" spans="1:14" s="2" customFormat="1" ht="15" hidden="1">
      <c r="A23" s="8"/>
      <c r="B23" s="8"/>
      <c r="C23" s="8"/>
      <c r="D23" s="8"/>
      <c r="E23" s="8"/>
      <c r="F23" s="8"/>
    </row>
    <row r="24" spans="1:14" ht="15" hidden="1">
      <c r="G24" s="2"/>
      <c r="H24" s="2"/>
      <c r="I24" s="2"/>
      <c r="J24" s="2"/>
      <c r="K24" s="2"/>
      <c r="L24" s="2"/>
      <c r="M24" s="2"/>
      <c r="N24" s="2"/>
    </row>
  </sheetData>
  <pageMargins left="0.7" right="0.7" top="0.75" bottom="0.75" header="0.3" footer="0.3"/>
  <pageSetup paperSize="9" scale="7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4EE09-9E4D-458E-BA22-9E6D9E891B8D}">
  <dimension ref="A2:K14"/>
  <sheetViews>
    <sheetView showGridLines="0" tabSelected="1" workbookViewId="0">
      <selection activeCell="G3" sqref="G3"/>
    </sheetView>
  </sheetViews>
  <sheetFormatPr defaultRowHeight="18.75"/>
  <cols>
    <col min="1" max="1" width="15.796875" customWidth="1"/>
    <col min="2" max="2" width="14.19921875" bestFit="1" customWidth="1"/>
    <col min="3" max="3" width="11.5" customWidth="1"/>
    <col min="4" max="4" width="14.796875" customWidth="1"/>
    <col min="5" max="5" width="4.59765625" customWidth="1"/>
    <col min="6" max="6" width="3" customWidth="1"/>
    <col min="7" max="7" width="14.5" bestFit="1" customWidth="1"/>
    <col min="8" max="8" width="10.59765625" bestFit="1" customWidth="1"/>
    <col min="9" max="9" width="8.8984375" customWidth="1"/>
    <col min="10" max="10" width="14.5" bestFit="1" customWidth="1"/>
  </cols>
  <sheetData>
    <row r="2" spans="1:11" ht="37.5">
      <c r="A2" s="12" t="s">
        <v>4</v>
      </c>
      <c r="B2" s="12" t="s">
        <v>5</v>
      </c>
      <c r="C2" s="13" t="s">
        <v>25</v>
      </c>
      <c r="D2" s="13" t="s">
        <v>24</v>
      </c>
      <c r="G2" s="22" t="s">
        <v>4</v>
      </c>
      <c r="H2" s="23" t="s">
        <v>5</v>
      </c>
    </row>
    <row r="3" spans="1:11">
      <c r="A3" t="s">
        <v>16</v>
      </c>
      <c r="B3">
        <v>98</v>
      </c>
      <c r="C3" s="11">
        <v>950</v>
      </c>
      <c r="D3" s="10">
        <f t="shared" ref="D3:D12" si="0">C3/B3</f>
        <v>9.6938775510204085</v>
      </c>
      <c r="G3" t="str" cm="1">
        <f t="array" ref="G3:H14">_xlfn.TAKE(Table_C0[],,2)</f>
        <v>Heisenberg Rising</v>
      </c>
      <c r="H3">
        <v>98</v>
      </c>
      <c r="J3" cm="1">
        <f t="array" ref="J3:K14">_xlfn.CHOOSECOLS(Table_C0[],2,1)</f>
        <v>98</v>
      </c>
      <c r="K3" t="str">
        <v>Heisenberg Rising</v>
      </c>
    </row>
    <row r="4" spans="1:11">
      <c r="A4" t="s">
        <v>17</v>
      </c>
      <c r="B4">
        <v>130</v>
      </c>
      <c r="C4" s="11">
        <v>1150</v>
      </c>
      <c r="D4" s="10">
        <f t="shared" si="0"/>
        <v>8.8461538461538467</v>
      </c>
      <c r="G4" t="str">
        <v>Vamonos Pest</v>
      </c>
      <c r="H4">
        <v>130</v>
      </c>
      <c r="J4">
        <v>130</v>
      </c>
      <c r="K4" t="str">
        <v>Vamonos Pest</v>
      </c>
    </row>
    <row r="5" spans="1:11">
      <c r="A5" t="s">
        <v>18</v>
      </c>
      <c r="B5">
        <v>100</v>
      </c>
      <c r="C5" s="11">
        <v>1100</v>
      </c>
      <c r="D5" s="10">
        <f t="shared" si="0"/>
        <v>11</v>
      </c>
      <c r="G5" t="str">
        <v>The Blue Train</v>
      </c>
      <c r="H5">
        <v>100</v>
      </c>
      <c r="J5">
        <v>100</v>
      </c>
      <c r="K5" t="str">
        <v>The Blue Train</v>
      </c>
    </row>
    <row r="6" spans="1:11">
      <c r="A6" t="s">
        <v>19</v>
      </c>
      <c r="B6">
        <v>165</v>
      </c>
      <c r="C6" s="11">
        <v>1200</v>
      </c>
      <c r="D6" s="10">
        <f t="shared" si="0"/>
        <v>7.2727272727272725</v>
      </c>
      <c r="G6" t="str">
        <v>Badger's Boost</v>
      </c>
      <c r="H6">
        <v>165</v>
      </c>
      <c r="J6">
        <v>165</v>
      </c>
      <c r="K6" t="str">
        <v>Badger's Boost</v>
      </c>
    </row>
    <row r="7" spans="1:11">
      <c r="A7" t="s">
        <v>20</v>
      </c>
      <c r="B7">
        <v>74</v>
      </c>
      <c r="C7" s="11">
        <v>900</v>
      </c>
      <c r="D7" s="10">
        <f t="shared" si="0"/>
        <v>12.162162162162161</v>
      </c>
      <c r="G7" t="str">
        <v>Pinkman's Power</v>
      </c>
      <c r="H7">
        <v>74</v>
      </c>
      <c r="J7">
        <v>74</v>
      </c>
      <c r="K7" t="str">
        <v>Pinkman's Power</v>
      </c>
    </row>
    <row r="8" spans="1:11">
      <c r="A8" t="s">
        <v>21</v>
      </c>
      <c r="B8">
        <v>120</v>
      </c>
      <c r="C8" s="11">
        <v>1100</v>
      </c>
      <c r="D8" s="10">
        <f t="shared" si="0"/>
        <v>9.1666666666666661</v>
      </c>
      <c r="G8" t="str">
        <v>Tuco's Takeover</v>
      </c>
      <c r="H8">
        <v>120</v>
      </c>
      <c r="J8">
        <v>120</v>
      </c>
      <c r="K8" t="str">
        <v>Tuco's Takeover</v>
      </c>
    </row>
    <row r="9" spans="1:11">
      <c r="A9" t="s">
        <v>22</v>
      </c>
      <c r="B9">
        <v>220</v>
      </c>
      <c r="C9" s="11">
        <v>1500</v>
      </c>
      <c r="D9" s="10">
        <f t="shared" si="0"/>
        <v>6.8181818181818183</v>
      </c>
      <c r="G9" t="str">
        <v>Gale's Genius</v>
      </c>
      <c r="H9">
        <v>220</v>
      </c>
      <c r="J9">
        <v>220</v>
      </c>
      <c r="K9" t="str">
        <v>Gale's Genius</v>
      </c>
    </row>
    <row r="10" spans="1:11">
      <c r="A10" t="s">
        <v>23</v>
      </c>
      <c r="B10">
        <v>90</v>
      </c>
      <c r="C10" s="11">
        <v>950</v>
      </c>
      <c r="D10" s="10">
        <f t="shared" si="0"/>
        <v>10.555555555555555</v>
      </c>
      <c r="G10" t="str">
        <v>Los Pollos 2.0</v>
      </c>
      <c r="H10">
        <v>90</v>
      </c>
      <c r="J10">
        <v>90</v>
      </c>
      <c r="K10" t="str">
        <v>Los Pollos 2.0</v>
      </c>
    </row>
    <row r="11" spans="1:11">
      <c r="A11" t="s">
        <v>7</v>
      </c>
      <c r="B11">
        <v>150</v>
      </c>
      <c r="C11" s="11">
        <v>1200</v>
      </c>
      <c r="D11" s="10">
        <f t="shared" si="0"/>
        <v>8</v>
      </c>
      <c r="G11" t="str">
        <v>Heisenberg Expo</v>
      </c>
      <c r="H11">
        <v>150</v>
      </c>
      <c r="J11">
        <v>150</v>
      </c>
      <c r="K11" t="str">
        <v>Heisenberg Expo</v>
      </c>
    </row>
    <row r="12" spans="1:11">
      <c r="A12" t="s">
        <v>6</v>
      </c>
      <c r="B12">
        <v>100</v>
      </c>
      <c r="C12" s="11">
        <v>1000</v>
      </c>
      <c r="D12" s="10">
        <f t="shared" si="0"/>
        <v>10</v>
      </c>
      <c r="G12" t="str">
        <v>BlueSky Launch</v>
      </c>
      <c r="H12">
        <v>100</v>
      </c>
      <c r="J12">
        <v>100</v>
      </c>
      <c r="K12" t="str">
        <v>BlueSky Launch</v>
      </c>
    </row>
    <row r="13" spans="1:11">
      <c r="A13" t="s">
        <v>8</v>
      </c>
      <c r="B13">
        <v>80</v>
      </c>
      <c r="C13" s="11">
        <v>900</v>
      </c>
      <c r="D13" s="10">
        <f t="shared" ref="D13:D14" si="1">C13/B13</f>
        <v>11.25</v>
      </c>
      <c r="G13" t="str">
        <v>Crystal Clear</v>
      </c>
      <c r="H13">
        <v>80</v>
      </c>
      <c r="J13">
        <v>80</v>
      </c>
      <c r="K13" t="str">
        <v>Crystal Clear</v>
      </c>
    </row>
    <row r="14" spans="1:11">
      <c r="A14" t="s">
        <v>9</v>
      </c>
      <c r="B14">
        <v>120</v>
      </c>
      <c r="C14" s="11">
        <v>1250</v>
      </c>
      <c r="D14" s="10">
        <f t="shared" si="1"/>
        <v>10.416666666666666</v>
      </c>
      <c r="G14" t="str">
        <v>Tread Lightly</v>
      </c>
      <c r="H14">
        <v>120</v>
      </c>
      <c r="J14">
        <v>120</v>
      </c>
      <c r="K14" t="str">
        <v>Tread Lightly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921704-10E8-4977-9BB0-1B5B51E999DC}">
  <dimension ref="A2:H16"/>
  <sheetViews>
    <sheetView showGridLines="0" workbookViewId="0">
      <selection activeCell="A2" sqref="A2"/>
    </sheetView>
  </sheetViews>
  <sheetFormatPr defaultRowHeight="18.75"/>
  <cols>
    <col min="1" max="1" width="15.796875" customWidth="1"/>
    <col min="2" max="2" width="14.19921875" bestFit="1" customWidth="1"/>
    <col min="3" max="3" width="11.5" customWidth="1"/>
    <col min="4" max="4" width="14.796875" customWidth="1"/>
    <col min="5" max="5" width="4.59765625" customWidth="1"/>
    <col min="6" max="6" width="3" customWidth="1"/>
    <col min="8" max="8" width="23.8984375" customWidth="1"/>
  </cols>
  <sheetData>
    <row r="2" spans="1:8" ht="37.5">
      <c r="A2" s="12" t="s">
        <v>4</v>
      </c>
      <c r="B2" s="12" t="s">
        <v>5</v>
      </c>
      <c r="C2" s="13" t="s">
        <v>25</v>
      </c>
      <c r="D2" s="13" t="s">
        <v>24</v>
      </c>
    </row>
    <row r="3" spans="1:8">
      <c r="A3" t="s">
        <v>16</v>
      </c>
      <c r="B3">
        <v>98</v>
      </c>
      <c r="C3" s="11">
        <v>950</v>
      </c>
      <c r="D3" s="10">
        <f t="shared" ref="D3:D12" si="0">C3/B3</f>
        <v>9.6938775510204085</v>
      </c>
      <c r="H3" s="21" t="s">
        <v>31</v>
      </c>
    </row>
    <row r="4" spans="1:8">
      <c r="A4" t="s">
        <v>17</v>
      </c>
      <c r="B4">
        <v>130</v>
      </c>
      <c r="C4" s="11">
        <v>1150</v>
      </c>
      <c r="D4" s="10">
        <f t="shared" si="0"/>
        <v>8.8461538461538467</v>
      </c>
      <c r="H4" s="16">
        <f>AVERAGE(_xlfn.TAKE(Table_C1[Marketing Spend],-5))</f>
        <v>1110</v>
      </c>
    </row>
    <row r="5" spans="1:8">
      <c r="A5" t="s">
        <v>18</v>
      </c>
      <c r="B5">
        <v>100</v>
      </c>
      <c r="C5" s="11">
        <v>1100</v>
      </c>
      <c r="D5" s="10">
        <f t="shared" si="0"/>
        <v>11</v>
      </c>
    </row>
    <row r="6" spans="1:8">
      <c r="A6" t="s">
        <v>19</v>
      </c>
      <c r="B6">
        <v>165</v>
      </c>
      <c r="C6" s="11">
        <v>1200</v>
      </c>
      <c r="D6" s="10">
        <f t="shared" si="0"/>
        <v>7.2727272727272725</v>
      </c>
    </row>
    <row r="7" spans="1:8">
      <c r="A7" t="s">
        <v>20</v>
      </c>
      <c r="B7">
        <v>74</v>
      </c>
      <c r="C7" s="11">
        <v>900</v>
      </c>
      <c r="D7" s="10">
        <f t="shared" si="0"/>
        <v>12.162162162162161</v>
      </c>
    </row>
    <row r="8" spans="1:8">
      <c r="A8" t="s">
        <v>21</v>
      </c>
      <c r="B8">
        <v>120</v>
      </c>
      <c r="C8" s="11">
        <v>1100</v>
      </c>
      <c r="D8" s="10">
        <f t="shared" si="0"/>
        <v>9.1666666666666661</v>
      </c>
    </row>
    <row r="9" spans="1:8">
      <c r="A9" t="s">
        <v>22</v>
      </c>
      <c r="B9">
        <v>220</v>
      </c>
      <c r="C9" s="11">
        <v>1500</v>
      </c>
      <c r="D9" s="10">
        <f t="shared" si="0"/>
        <v>6.8181818181818183</v>
      </c>
    </row>
    <row r="10" spans="1:8">
      <c r="A10" t="s">
        <v>23</v>
      </c>
      <c r="B10">
        <v>90</v>
      </c>
      <c r="C10" s="11">
        <v>950</v>
      </c>
      <c r="D10" s="10">
        <f t="shared" si="0"/>
        <v>10.555555555555555</v>
      </c>
    </row>
    <row r="11" spans="1:8">
      <c r="A11" t="s">
        <v>7</v>
      </c>
      <c r="B11">
        <v>150</v>
      </c>
      <c r="C11" s="11">
        <v>1200</v>
      </c>
      <c r="D11" s="10">
        <f t="shared" si="0"/>
        <v>8</v>
      </c>
    </row>
    <row r="12" spans="1:8">
      <c r="A12" t="s">
        <v>6</v>
      </c>
      <c r="B12">
        <v>100</v>
      </c>
      <c r="C12" s="11">
        <v>1000</v>
      </c>
      <c r="D12" s="10">
        <f t="shared" si="0"/>
        <v>10</v>
      </c>
    </row>
    <row r="13" spans="1:8">
      <c r="A13" t="s">
        <v>8</v>
      </c>
      <c r="B13">
        <v>80</v>
      </c>
      <c r="C13" s="11">
        <v>900</v>
      </c>
      <c r="D13" s="10">
        <f t="shared" ref="D13:D14" si="1">C13/B13</f>
        <v>11.25</v>
      </c>
    </row>
    <row r="14" spans="1:8">
      <c r="A14" t="s">
        <v>9</v>
      </c>
      <c r="B14">
        <v>120</v>
      </c>
      <c r="C14" s="11">
        <v>1250</v>
      </c>
      <c r="D14" s="10">
        <f t="shared" si="1"/>
        <v>10.416666666666666</v>
      </c>
    </row>
    <row r="15" spans="1:8">
      <c r="A15" t="s">
        <v>7</v>
      </c>
      <c r="B15">
        <v>150</v>
      </c>
      <c r="C15" s="11">
        <v>1200</v>
      </c>
      <c r="D15" s="10">
        <f>C15/B15</f>
        <v>8</v>
      </c>
    </row>
    <row r="16" spans="1:8">
      <c r="A16" t="s">
        <v>7</v>
      </c>
      <c r="B16">
        <v>150</v>
      </c>
      <c r="C16" s="11">
        <v>1200</v>
      </c>
      <c r="D16" s="10">
        <f>C16/B16</f>
        <v>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863F3-0D75-4959-8698-98AFE570A075}">
  <dimension ref="A2:G15"/>
  <sheetViews>
    <sheetView showGridLines="0" workbookViewId="0"/>
  </sheetViews>
  <sheetFormatPr defaultRowHeight="18.75"/>
  <cols>
    <col min="1" max="1" width="15.796875" customWidth="1"/>
    <col min="2" max="2" width="14.19921875" bestFit="1" customWidth="1"/>
    <col min="3" max="3" width="11.5" customWidth="1"/>
    <col min="4" max="4" width="14.796875" customWidth="1"/>
    <col min="5" max="5" width="4.59765625" customWidth="1"/>
    <col min="6" max="6" width="3" customWidth="1"/>
    <col min="7" max="7" width="26" bestFit="1" customWidth="1"/>
    <col min="8" max="8" width="8.19921875" customWidth="1"/>
  </cols>
  <sheetData>
    <row r="2" spans="1:7" ht="37.5">
      <c r="A2" s="12" t="s">
        <v>4</v>
      </c>
      <c r="B2" s="12" t="s">
        <v>5</v>
      </c>
      <c r="C2" s="13" t="s">
        <v>25</v>
      </c>
      <c r="D2" s="13" t="s">
        <v>24</v>
      </c>
      <c r="G2" t="s">
        <v>32</v>
      </c>
    </row>
    <row r="3" spans="1:7">
      <c r="A3" t="s">
        <v>16</v>
      </c>
      <c r="B3">
        <v>98</v>
      </c>
      <c r="C3" s="11">
        <v>950</v>
      </c>
      <c r="D3" s="10">
        <f t="shared" ref="D3:D12" si="0">C3/B3</f>
        <v>9.6938775510204085</v>
      </c>
      <c r="G3" s="14" t="str" cm="1">
        <f t="array" ref="G3:G7">_xlfn.TAKE(_xlfn._xlws.FILTER(Table_C2[Campaign Name],Table_C2[Marketing Spend]&gt;=1000),-5)</f>
        <v>Gale's Genius</v>
      </c>
    </row>
    <row r="4" spans="1:7">
      <c r="A4" t="s">
        <v>17</v>
      </c>
      <c r="B4">
        <v>130</v>
      </c>
      <c r="C4" s="11">
        <v>1150</v>
      </c>
      <c r="D4" s="10">
        <f t="shared" si="0"/>
        <v>8.8461538461538467</v>
      </c>
      <c r="G4" s="14" t="str">
        <v>Heisenberg Expo</v>
      </c>
    </row>
    <row r="5" spans="1:7">
      <c r="A5" t="s">
        <v>18</v>
      </c>
      <c r="B5">
        <v>100</v>
      </c>
      <c r="C5" s="11">
        <v>1100</v>
      </c>
      <c r="D5" s="10">
        <f t="shared" si="0"/>
        <v>11</v>
      </c>
      <c r="G5" s="14" t="str">
        <v>BlueSky Launch</v>
      </c>
    </row>
    <row r="6" spans="1:7">
      <c r="A6" t="s">
        <v>19</v>
      </c>
      <c r="B6">
        <v>165</v>
      </c>
      <c r="C6" s="11">
        <v>1200</v>
      </c>
      <c r="D6" s="10">
        <f t="shared" si="0"/>
        <v>7.2727272727272725</v>
      </c>
      <c r="G6" s="14" t="str">
        <v>Tread Lightly</v>
      </c>
    </row>
    <row r="7" spans="1:7">
      <c r="A7" t="s">
        <v>20</v>
      </c>
      <c r="B7">
        <v>74</v>
      </c>
      <c r="C7" s="11">
        <v>900</v>
      </c>
      <c r="D7" s="10">
        <f t="shared" si="0"/>
        <v>12.162162162162161</v>
      </c>
      <c r="G7" s="14" t="str">
        <v>LG Expo</v>
      </c>
    </row>
    <row r="8" spans="1:7">
      <c r="A8" t="s">
        <v>21</v>
      </c>
      <c r="B8">
        <v>120</v>
      </c>
      <c r="C8" s="11">
        <v>1100</v>
      </c>
      <c r="D8" s="10">
        <f t="shared" si="0"/>
        <v>9.1666666666666661</v>
      </c>
    </row>
    <row r="9" spans="1:7">
      <c r="A9" t="s">
        <v>22</v>
      </c>
      <c r="B9">
        <v>220</v>
      </c>
      <c r="C9" s="11">
        <v>1500</v>
      </c>
      <c r="D9" s="10">
        <f t="shared" si="0"/>
        <v>6.8181818181818183</v>
      </c>
    </row>
    <row r="10" spans="1:7">
      <c r="A10" t="s">
        <v>23</v>
      </c>
      <c r="B10">
        <v>90</v>
      </c>
      <c r="C10" s="11">
        <v>950</v>
      </c>
      <c r="D10" s="10">
        <f t="shared" si="0"/>
        <v>10.555555555555555</v>
      </c>
    </row>
    <row r="11" spans="1:7">
      <c r="A11" t="s">
        <v>7</v>
      </c>
      <c r="B11">
        <v>150</v>
      </c>
      <c r="C11" s="11">
        <v>1200</v>
      </c>
      <c r="D11" s="10">
        <f t="shared" si="0"/>
        <v>8</v>
      </c>
    </row>
    <row r="12" spans="1:7">
      <c r="A12" t="s">
        <v>6</v>
      </c>
      <c r="B12">
        <v>100</v>
      </c>
      <c r="C12" s="11">
        <v>1000</v>
      </c>
      <c r="D12" s="10">
        <f t="shared" si="0"/>
        <v>10</v>
      </c>
    </row>
    <row r="13" spans="1:7">
      <c r="A13" t="s">
        <v>8</v>
      </c>
      <c r="B13">
        <v>80</v>
      </c>
      <c r="C13" s="11">
        <v>900</v>
      </c>
      <c r="D13" s="10">
        <f t="shared" ref="D13:D14" si="1">C13/B13</f>
        <v>11.25</v>
      </c>
    </row>
    <row r="14" spans="1:7">
      <c r="A14" t="s">
        <v>9</v>
      </c>
      <c r="B14">
        <v>120</v>
      </c>
      <c r="C14" s="11">
        <v>1250</v>
      </c>
      <c r="D14" s="10">
        <f t="shared" si="1"/>
        <v>10.416666666666666</v>
      </c>
    </row>
    <row r="15" spans="1:7">
      <c r="A15" t="s">
        <v>33</v>
      </c>
      <c r="B15">
        <v>150</v>
      </c>
      <c r="C15" s="11">
        <v>1200</v>
      </c>
      <c r="D15" s="10">
        <f>C15/B15</f>
        <v>8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3D2AF2-3AA2-4387-845A-DBADAD22C25F}">
  <dimension ref="A2:G14"/>
  <sheetViews>
    <sheetView showGridLines="0" workbookViewId="0"/>
  </sheetViews>
  <sheetFormatPr defaultRowHeight="18.75"/>
  <cols>
    <col min="1" max="1" width="15.796875" customWidth="1"/>
    <col min="2" max="2" width="14.19921875" bestFit="1" customWidth="1"/>
    <col min="3" max="3" width="11.5" customWidth="1"/>
    <col min="4" max="4" width="14.796875" customWidth="1"/>
    <col min="5" max="5" width="4.59765625" customWidth="1"/>
    <col min="6" max="6" width="16.19921875" customWidth="1"/>
    <col min="7" max="7" width="14.3984375" customWidth="1"/>
  </cols>
  <sheetData>
    <row r="2" spans="1:7" ht="37.5">
      <c r="A2" s="12" t="s">
        <v>4</v>
      </c>
      <c r="B2" s="12" t="s">
        <v>5</v>
      </c>
      <c r="C2" s="13" t="s">
        <v>25</v>
      </c>
      <c r="D2" s="13" t="s">
        <v>24</v>
      </c>
      <c r="G2" s="1" t="s">
        <v>28</v>
      </c>
    </row>
    <row r="3" spans="1:7">
      <c r="A3" t="s">
        <v>16</v>
      </c>
      <c r="B3">
        <v>98</v>
      </c>
      <c r="C3" s="11">
        <v>950</v>
      </c>
      <c r="D3" s="10">
        <f t="shared" ref="D3:D12" si="0">C3/B3</f>
        <v>9.6938775510204085</v>
      </c>
      <c r="F3" t="s">
        <v>30</v>
      </c>
      <c r="G3" s="14" t="str" cm="1">
        <f t="array" ref="G3:G4">_xlfn.TAKE(_xlfn.SORTBY(Table_C18[Campaign Name],Table_C18[Average Cost / Conversion],-1),{1;-1})</f>
        <v>Pinkman's Power</v>
      </c>
    </row>
    <row r="4" spans="1:7">
      <c r="A4" t="s">
        <v>17</v>
      </c>
      <c r="B4">
        <v>130</v>
      </c>
      <c r="C4" s="11">
        <v>1150</v>
      </c>
      <c r="D4" s="10">
        <f t="shared" si="0"/>
        <v>8.8461538461538467</v>
      </c>
      <c r="F4" t="s">
        <v>29</v>
      </c>
      <c r="G4" s="15" t="str">
        <v>Gale's Genius</v>
      </c>
    </row>
    <row r="5" spans="1:7">
      <c r="A5" t="s">
        <v>18</v>
      </c>
      <c r="B5">
        <v>100</v>
      </c>
      <c r="C5" s="11">
        <v>1100</v>
      </c>
      <c r="D5" s="10">
        <f t="shared" si="0"/>
        <v>11</v>
      </c>
    </row>
    <row r="6" spans="1:7">
      <c r="A6" t="s">
        <v>19</v>
      </c>
      <c r="B6">
        <v>165</v>
      </c>
      <c r="C6" s="11">
        <v>1200</v>
      </c>
      <c r="D6" s="10">
        <f t="shared" si="0"/>
        <v>7.2727272727272725</v>
      </c>
    </row>
    <row r="7" spans="1:7">
      <c r="A7" t="s">
        <v>20</v>
      </c>
      <c r="B7">
        <v>74</v>
      </c>
      <c r="C7" s="11">
        <v>900</v>
      </c>
      <c r="D7" s="10">
        <f t="shared" si="0"/>
        <v>12.162162162162161</v>
      </c>
    </row>
    <row r="8" spans="1:7">
      <c r="A8" t="s">
        <v>21</v>
      </c>
      <c r="B8">
        <v>120</v>
      </c>
      <c r="C8" s="11">
        <v>1100</v>
      </c>
      <c r="D8" s="10">
        <f t="shared" si="0"/>
        <v>9.1666666666666661</v>
      </c>
    </row>
    <row r="9" spans="1:7">
      <c r="A9" t="s">
        <v>22</v>
      </c>
      <c r="B9">
        <v>220</v>
      </c>
      <c r="C9" s="11">
        <v>1500</v>
      </c>
      <c r="D9" s="10">
        <f t="shared" si="0"/>
        <v>6.8181818181818183</v>
      </c>
    </row>
    <row r="10" spans="1:7">
      <c r="A10" t="s">
        <v>23</v>
      </c>
      <c r="B10">
        <v>90</v>
      </c>
      <c r="C10" s="11">
        <v>950</v>
      </c>
      <c r="D10" s="10">
        <f t="shared" si="0"/>
        <v>10.555555555555555</v>
      </c>
    </row>
    <row r="11" spans="1:7">
      <c r="A11" t="s">
        <v>7</v>
      </c>
      <c r="B11">
        <v>150</v>
      </c>
      <c r="C11" s="11">
        <v>1200</v>
      </c>
      <c r="D11" s="10">
        <f t="shared" si="0"/>
        <v>8</v>
      </c>
    </row>
    <row r="12" spans="1:7">
      <c r="A12" t="s">
        <v>6</v>
      </c>
      <c r="B12">
        <v>100</v>
      </c>
      <c r="C12" s="11">
        <v>1000</v>
      </c>
      <c r="D12" s="10">
        <f t="shared" si="0"/>
        <v>10</v>
      </c>
    </row>
    <row r="13" spans="1:7">
      <c r="A13" t="s">
        <v>8</v>
      </c>
      <c r="B13">
        <v>80</v>
      </c>
      <c r="C13" s="11">
        <v>900</v>
      </c>
      <c r="D13" s="10">
        <f t="shared" ref="D13:D14" si="1">C13/B13</f>
        <v>11.25</v>
      </c>
    </row>
    <row r="14" spans="1:7">
      <c r="A14" t="s">
        <v>9</v>
      </c>
      <c r="B14">
        <v>120</v>
      </c>
      <c r="C14" s="11">
        <v>1250</v>
      </c>
      <c r="D14" s="10">
        <f t="shared" si="1"/>
        <v>10.416666666666666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7BED6-84FB-494D-81AE-6C2DABFFBDB7}">
  <dimension ref="A1:H26"/>
  <sheetViews>
    <sheetView showGridLines="0" workbookViewId="0">
      <selection sqref="A1:D1"/>
    </sheetView>
  </sheetViews>
  <sheetFormatPr defaultRowHeight="18.75"/>
  <cols>
    <col min="1" max="1" width="15.796875" customWidth="1"/>
    <col min="2" max="2" width="14.19921875" bestFit="1" customWidth="1"/>
    <col min="3" max="3" width="11.5" customWidth="1"/>
    <col min="4" max="4" width="14.796875" customWidth="1"/>
    <col min="5" max="5" width="4.59765625" customWidth="1"/>
    <col min="7" max="7" width="12.296875" bestFit="1" customWidth="1"/>
    <col min="8" max="8" width="11.3984375" bestFit="1" customWidth="1"/>
    <col min="9" max="9" width="15.296875" customWidth="1"/>
    <col min="10" max="10" width="12" customWidth="1"/>
    <col min="11" max="11" width="16.69921875" bestFit="1" customWidth="1"/>
    <col min="12" max="12" width="23.59765625" customWidth="1"/>
  </cols>
  <sheetData>
    <row r="1" spans="1:8">
      <c r="A1" s="18">
        <v>2023</v>
      </c>
      <c r="B1" s="18"/>
      <c r="C1" s="18"/>
      <c r="D1" s="18"/>
      <c r="G1" t="s">
        <v>36</v>
      </c>
    </row>
    <row r="2" spans="1:8" ht="37.5">
      <c r="A2" s="12" t="s">
        <v>4</v>
      </c>
      <c r="B2" s="12" t="s">
        <v>5</v>
      </c>
      <c r="C2" s="13" t="s">
        <v>25</v>
      </c>
      <c r="D2" s="13" t="s">
        <v>24</v>
      </c>
      <c r="G2" s="1" t="s">
        <v>35</v>
      </c>
      <c r="H2" s="1" t="s">
        <v>34</v>
      </c>
    </row>
    <row r="3" spans="1:8">
      <c r="A3" t="s">
        <v>16</v>
      </c>
      <c r="B3">
        <v>98</v>
      </c>
      <c r="C3" s="11">
        <v>950</v>
      </c>
      <c r="D3" s="10">
        <f t="shared" ref="D3:D12" si="0">C3/B3</f>
        <v>9.6938775510204085</v>
      </c>
      <c r="G3" s="17" t="str" cm="1">
        <f t="array" ref="G3:H7">_xlfn.TAKE(_xlfn.CHOOSECOLS(_xlfn._xlws.SORT(_xlfn.VSTACK(Table_2023[],Table_2022[]),4),1,4),5)</f>
        <v>Danger Zone</v>
      </c>
      <c r="H3" s="17">
        <v>6.666666666666667</v>
      </c>
    </row>
    <row r="4" spans="1:8">
      <c r="A4" t="s">
        <v>17</v>
      </c>
      <c r="B4">
        <v>130</v>
      </c>
      <c r="C4" s="11">
        <v>1150</v>
      </c>
      <c r="D4" s="10">
        <f t="shared" si="0"/>
        <v>8.8461538461538467</v>
      </c>
      <c r="G4" s="17" t="str">
        <v>Gale's Genius</v>
      </c>
      <c r="H4" s="17">
        <v>6.8181818181818183</v>
      </c>
    </row>
    <row r="5" spans="1:8">
      <c r="A5" t="s">
        <v>18</v>
      </c>
      <c r="B5">
        <v>100</v>
      </c>
      <c r="C5" s="11">
        <v>1100</v>
      </c>
      <c r="D5" s="10">
        <f t="shared" si="0"/>
        <v>11</v>
      </c>
      <c r="G5" s="17" t="str">
        <v>Badger's Boost</v>
      </c>
      <c r="H5" s="17">
        <v>7.2727272727272725</v>
      </c>
    </row>
    <row r="6" spans="1:8">
      <c r="A6" t="s">
        <v>19</v>
      </c>
      <c r="B6">
        <v>165</v>
      </c>
      <c r="C6" s="11">
        <v>1200</v>
      </c>
      <c r="D6" s="10">
        <f t="shared" si="0"/>
        <v>7.2727272727272725</v>
      </c>
      <c r="G6" s="17" t="str">
        <v>Black Magic</v>
      </c>
      <c r="H6" s="17">
        <v>7.5</v>
      </c>
    </row>
    <row r="7" spans="1:8">
      <c r="A7" t="s">
        <v>20</v>
      </c>
      <c r="B7">
        <v>74</v>
      </c>
      <c r="C7" s="11">
        <v>900</v>
      </c>
      <c r="D7" s="10">
        <f t="shared" si="0"/>
        <v>12.162162162162161</v>
      </c>
      <c r="G7" s="17" t="str">
        <v>Mastermind</v>
      </c>
      <c r="H7" s="17">
        <v>7.741935483870968</v>
      </c>
    </row>
    <row r="8" spans="1:8">
      <c r="A8" t="s">
        <v>21</v>
      </c>
      <c r="B8">
        <v>120</v>
      </c>
      <c r="C8" s="11">
        <v>1100</v>
      </c>
      <c r="D8" s="10">
        <f t="shared" si="0"/>
        <v>9.1666666666666661</v>
      </c>
    </row>
    <row r="9" spans="1:8">
      <c r="A9" t="s">
        <v>22</v>
      </c>
      <c r="B9">
        <v>220</v>
      </c>
      <c r="C9" s="11">
        <v>1500</v>
      </c>
      <c r="D9" s="10">
        <f t="shared" si="0"/>
        <v>6.8181818181818183</v>
      </c>
    </row>
    <row r="10" spans="1:8">
      <c r="A10" t="s">
        <v>23</v>
      </c>
      <c r="B10">
        <v>90</v>
      </c>
      <c r="C10" s="11">
        <v>950</v>
      </c>
      <c r="D10" s="10">
        <f t="shared" si="0"/>
        <v>10.555555555555555</v>
      </c>
    </row>
    <row r="11" spans="1:8">
      <c r="A11" t="s">
        <v>7</v>
      </c>
      <c r="B11">
        <v>150</v>
      </c>
      <c r="C11" s="11">
        <v>1200</v>
      </c>
      <c r="D11" s="10">
        <f t="shared" si="0"/>
        <v>8</v>
      </c>
    </row>
    <row r="12" spans="1:8">
      <c r="A12" t="s">
        <v>6</v>
      </c>
      <c r="B12">
        <v>100</v>
      </c>
      <c r="C12" s="11">
        <v>1000</v>
      </c>
      <c r="D12" s="10">
        <f t="shared" si="0"/>
        <v>10</v>
      </c>
    </row>
    <row r="13" spans="1:8">
      <c r="A13" t="s">
        <v>8</v>
      </c>
      <c r="B13">
        <v>80</v>
      </c>
      <c r="C13" s="11">
        <v>900</v>
      </c>
      <c r="D13" s="10">
        <f t="shared" ref="D13:D14" si="1">C13/B13</f>
        <v>11.25</v>
      </c>
    </row>
    <row r="14" spans="1:8">
      <c r="A14" t="s">
        <v>9</v>
      </c>
      <c r="B14">
        <v>120</v>
      </c>
      <c r="C14" s="11">
        <v>1250</v>
      </c>
      <c r="D14" s="10">
        <f t="shared" si="1"/>
        <v>10.416666666666666</v>
      </c>
    </row>
    <row r="17" spans="1:4">
      <c r="A17" s="19">
        <v>2022</v>
      </c>
      <c r="B17" s="19"/>
      <c r="C17" s="19"/>
      <c r="D17" s="19"/>
    </row>
    <row r="18" spans="1:4" ht="37.5">
      <c r="A18" t="s">
        <v>4</v>
      </c>
      <c r="B18" t="s">
        <v>5</v>
      </c>
      <c r="C18" s="20" t="s">
        <v>25</v>
      </c>
      <c r="D18" s="20" t="s">
        <v>24</v>
      </c>
    </row>
    <row r="19" spans="1:4">
      <c r="A19" t="s">
        <v>27</v>
      </c>
      <c r="B19">
        <v>200</v>
      </c>
      <c r="C19" s="11">
        <v>1500</v>
      </c>
      <c r="D19" s="10">
        <f t="shared" ref="D19:D26" si="2">C19/B19</f>
        <v>7.5</v>
      </c>
    </row>
    <row r="20" spans="1:4">
      <c r="A20" t="s">
        <v>10</v>
      </c>
      <c r="B20">
        <v>103</v>
      </c>
      <c r="C20" s="11">
        <v>950</v>
      </c>
      <c r="D20" s="10">
        <f t="shared" si="2"/>
        <v>9.2233009708737868</v>
      </c>
    </row>
    <row r="21" spans="1:4">
      <c r="A21" t="s">
        <v>11</v>
      </c>
      <c r="B21">
        <v>142</v>
      </c>
      <c r="C21" s="11">
        <v>1150</v>
      </c>
      <c r="D21" s="10">
        <f t="shared" si="2"/>
        <v>8.0985915492957741</v>
      </c>
    </row>
    <row r="22" spans="1:4">
      <c r="A22" t="s">
        <v>12</v>
      </c>
      <c r="B22">
        <v>102</v>
      </c>
      <c r="C22" s="11">
        <v>1050</v>
      </c>
      <c r="D22" s="10">
        <f t="shared" si="2"/>
        <v>10.294117647058824</v>
      </c>
    </row>
    <row r="23" spans="1:4">
      <c r="A23" t="s">
        <v>26</v>
      </c>
      <c r="B23">
        <v>155</v>
      </c>
      <c r="C23" s="11">
        <v>1200</v>
      </c>
      <c r="D23" s="10">
        <f t="shared" si="2"/>
        <v>7.741935483870968</v>
      </c>
    </row>
    <row r="24" spans="1:4">
      <c r="A24" t="s">
        <v>13</v>
      </c>
      <c r="B24">
        <v>88</v>
      </c>
      <c r="C24" s="11">
        <v>900</v>
      </c>
      <c r="D24" s="10">
        <f t="shared" si="2"/>
        <v>10.227272727272727</v>
      </c>
    </row>
    <row r="25" spans="1:4">
      <c r="A25" t="s">
        <v>14</v>
      </c>
      <c r="B25">
        <v>135</v>
      </c>
      <c r="C25" s="11">
        <v>1100</v>
      </c>
      <c r="D25" s="10">
        <f t="shared" si="2"/>
        <v>8.1481481481481488</v>
      </c>
    </row>
    <row r="26" spans="1:4">
      <c r="A26" t="s">
        <v>15</v>
      </c>
      <c r="B26">
        <v>225</v>
      </c>
      <c r="C26" s="11">
        <v>1500</v>
      </c>
      <c r="D26" s="10">
        <f t="shared" si="2"/>
        <v>6.666666666666667</v>
      </c>
    </row>
  </sheetData>
  <mergeCells count="2">
    <mergeCell ref="A1:D1"/>
    <mergeCell ref="A17:D17"/>
  </mergeCell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602ebc8-99ea-4c12-aabd-36e02eea0ec4">
      <Terms xmlns="http://schemas.microsoft.com/office/infopath/2007/PartnerControls"/>
    </lcf76f155ced4ddcb4097134ff3c332f>
    <TaxCatchAll xmlns="8ea0a048-5e79-414d-a984-5fa877d5585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F978176D7B6BC41934141C52985821B" ma:contentTypeVersion="17" ma:contentTypeDescription="Create a new document." ma:contentTypeScope="" ma:versionID="dc823f716a3a9bc4dd251b7513e4c14c">
  <xsd:schema xmlns:xsd="http://www.w3.org/2001/XMLSchema" xmlns:xs="http://www.w3.org/2001/XMLSchema" xmlns:p="http://schemas.microsoft.com/office/2006/metadata/properties" xmlns:ns2="8602ebc8-99ea-4c12-aabd-36e02eea0ec4" xmlns:ns3="8ea0a048-5e79-414d-a984-5fa877d55858" targetNamespace="http://schemas.microsoft.com/office/2006/metadata/properties" ma:root="true" ma:fieldsID="4d89de9affb5f399bf6d14bfd99ca407" ns2:_="" ns3:_="">
    <xsd:import namespace="8602ebc8-99ea-4c12-aabd-36e02eea0ec4"/>
    <xsd:import namespace="8ea0a048-5e79-414d-a984-5fa877d5585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CR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02ebc8-99ea-4c12-aabd-36e02eea0e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f4d8f9d6-9daa-4c01-95ba-9fd911da669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a0a048-5e79-414d-a984-5fa877d55858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9c6fd0d-bccc-4929-be17-09f5c5a8f8af}" ma:internalName="TaxCatchAll" ma:showField="CatchAllData" ma:web="8ea0a048-5e79-414d-a984-5fa877d5585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4B1A9A4-F7E0-4D7E-A140-80016CFBE6E2}">
  <ds:schemaRefs>
    <ds:schemaRef ds:uri="http://schemas.microsoft.com/office/2006/metadata/properties"/>
    <ds:schemaRef ds:uri="http://schemas.microsoft.com/office/infopath/2007/PartnerControls"/>
    <ds:schemaRef ds:uri="8602ebc8-99ea-4c12-aabd-36e02eea0ec4"/>
    <ds:schemaRef ds:uri="8ea0a048-5e79-414d-a984-5fa877d55858"/>
  </ds:schemaRefs>
</ds:datastoreItem>
</file>

<file path=customXml/itemProps2.xml><?xml version="1.0" encoding="utf-8"?>
<ds:datastoreItem xmlns:ds="http://schemas.openxmlformats.org/officeDocument/2006/customXml" ds:itemID="{7359C04A-ADEF-40F2-8C40-42E634EB0D5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02ebc8-99ea-4c12-aabd-36e02eea0ec4"/>
    <ds:schemaRef ds:uri="8ea0a048-5e79-414d-a984-5fa877d5585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52EBFF7-2158-4916-A32D-732FD42FE9C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More --&gt;</vt:lpstr>
      <vt:lpstr>TAKE 0</vt:lpstr>
      <vt:lpstr>TAKE 1</vt:lpstr>
      <vt:lpstr>TAKE 2</vt:lpstr>
      <vt:lpstr>TAKE 3</vt:lpstr>
      <vt:lpstr>TAKE 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Kogler</dc:creator>
  <cp:lastModifiedBy>Bryon Smedley</cp:lastModifiedBy>
  <dcterms:created xsi:type="dcterms:W3CDTF">2022-03-17T06:09:34Z</dcterms:created>
  <dcterms:modified xsi:type="dcterms:W3CDTF">2023-07-08T14:15:46Z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0x010100CF978176D7B6BC41934141C52985821B</vt:lpwstr>
  </property>
  <property fmtid="{D5CDD505-2E9C-101B-9397-08002B2CF9AE}" pid="3" name="MediaServiceImageTags">
    <vt:lpwstr/>
  </property>
</Properties>
</file>